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8800" windowHeight="12330"/>
  </bookViews>
  <sheets>
    <sheet name="גיליון1" sheetId="1" r:id="rId1"/>
    <sheet name="גיליון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5" i="1"/>
  <c r="I6" i="1"/>
  <c r="I10" i="1"/>
  <c r="I13" i="1"/>
  <c r="I14" i="1"/>
  <c r="I17" i="1"/>
  <c r="I2" i="1"/>
  <c r="E4" i="1" l="1"/>
  <c r="E6" i="1"/>
  <c r="E7" i="1"/>
  <c r="E10" i="1"/>
  <c r="E11" i="1"/>
  <c r="E12" i="1"/>
  <c r="E14" i="1"/>
  <c r="E15" i="1"/>
  <c r="E16" i="1"/>
  <c r="E2" i="1"/>
  <c r="E5" i="1"/>
  <c r="E8" i="1"/>
  <c r="E9" i="1"/>
  <c r="E13" i="1"/>
  <c r="E17" i="1"/>
  <c r="E3" i="1"/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2" i="1"/>
  <c r="I4" i="1"/>
  <c r="I7" i="1"/>
  <c r="I8" i="1"/>
  <c r="I9" i="1"/>
  <c r="I11" i="1"/>
  <c r="I12" i="1"/>
  <c r="I15" i="1"/>
  <c r="I16" i="1"/>
  <c r="N2" i="1" l="1"/>
</calcChain>
</file>

<file path=xl/sharedStrings.xml><?xml version="1.0" encoding="utf-8"?>
<sst xmlns="http://schemas.openxmlformats.org/spreadsheetml/2006/main" count="61" uniqueCount="58">
  <si>
    <t>עמודה1</t>
  </si>
  <si>
    <t>עמודה2</t>
  </si>
  <si>
    <t>עמודה3</t>
  </si>
  <si>
    <t>עמודה6</t>
  </si>
  <si>
    <t>משה</t>
  </si>
  <si>
    <t>יעקב</t>
  </si>
  <si>
    <t>צבי</t>
  </si>
  <si>
    <t>תחילת תשלום</t>
  </si>
  <si>
    <t>סיום תשלום</t>
  </si>
  <si>
    <t>תחילת  תשלום</t>
  </si>
  <si>
    <t>סיום  תשלום</t>
  </si>
  <si>
    <t>דצמ-19</t>
  </si>
  <si>
    <t>יחזקאל</t>
  </si>
  <si>
    <t>דוד</t>
  </si>
  <si>
    <t>יצחק</t>
  </si>
  <si>
    <t>טוביה</t>
  </si>
  <si>
    <t>אברהם</t>
  </si>
  <si>
    <t>אהרן</t>
  </si>
  <si>
    <t>נטע</t>
  </si>
  <si>
    <t>ישראל</t>
  </si>
  <si>
    <t>מאיר</t>
  </si>
  <si>
    <t>גדליה</t>
  </si>
  <si>
    <t>אשר</t>
  </si>
  <si>
    <t>חיים</t>
  </si>
  <si>
    <t>זאב</t>
  </si>
  <si>
    <t>שם התלמיד</t>
  </si>
  <si>
    <t>שם האב</t>
  </si>
  <si>
    <t>מ.ז. אב</t>
  </si>
  <si>
    <t>חיים דוד</t>
  </si>
  <si>
    <t>נחום</t>
  </si>
  <si>
    <t>צביקה</t>
  </si>
  <si>
    <t>נתן</t>
  </si>
  <si>
    <t>00001</t>
  </si>
  <si>
    <t>00002</t>
  </si>
  <si>
    <t>00003</t>
  </si>
  <si>
    <t>00004</t>
  </si>
  <si>
    <t>00005</t>
  </si>
  <si>
    <t>00006</t>
  </si>
  <si>
    <t>00007</t>
  </si>
  <si>
    <t xml:space="preserve">תחילת תשלום </t>
  </si>
  <si>
    <t xml:space="preserve">סיום תשלום </t>
  </si>
  <si>
    <t>ספט-19</t>
  </si>
  <si>
    <t>אוק-19</t>
  </si>
  <si>
    <t>נוב-19</t>
  </si>
  <si>
    <t>ינו-20</t>
  </si>
  <si>
    <t>פבר-20</t>
  </si>
  <si>
    <t>מרץ-20</t>
  </si>
  <si>
    <t>אפר-20</t>
  </si>
  <si>
    <t>מאי-20</t>
  </si>
  <si>
    <t>יונ-20</t>
  </si>
  <si>
    <t>יול-20</t>
  </si>
  <si>
    <t>אוג-20</t>
  </si>
  <si>
    <t>תשלום עבור...</t>
  </si>
  <si>
    <t>תשלום עבור...2</t>
  </si>
  <si>
    <t>תשלום עבור...3</t>
  </si>
  <si>
    <t>מס' תשלומים</t>
  </si>
  <si>
    <t>מס' תשלומים2</t>
  </si>
  <si>
    <t>מס' תשלומים3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</si>
</sst>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164" formatCode="&quot;₪&quot;\ #,##0"/>
    </dxf>
    <dxf>
      <numFmt numFmtId="164" formatCode="&quot;₪&quot;\ #,##0"/>
    </dxf>
    <dxf>
      <numFmt numFmtId="19" formatCode="dd/mm/yyyy"/>
    </dxf>
    <dxf>
      <numFmt numFmtId="164" formatCode="&quot;₪&quot;\ #,##0"/>
    </dxf>
    <dxf>
      <numFmt numFmtId="0" formatCode="General"/>
    </dxf>
    <dxf>
      <numFmt numFmtId="164" formatCode="&quot;₪&quot;\ 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טבלה1" displayName="טבלה1" ref="A1:Y17" totalsRowShown="0">
  <autoFilter ref="A1:Y17"/>
  <tableColumns count="25">
    <tableColumn id="1" name="שם התלמיד"/>
    <tableColumn id="3" name="תשלום עבור..." dataDxfId="5">
      <calculatedColumnFormula>IF(#REF!="גן",290*#REF!,190*#REF!)</calculatedColumnFormula>
    </tableColumn>
    <tableColumn id="23" name="מס' תשלומים" dataDxfId="4">
      <calculatedColumnFormula>#REF!</calculatedColumnFormula>
    </tableColumn>
    <tableColumn id="12" name="תחילת תשלום"/>
    <tableColumn id="13" name="סיום תשלום">
      <calculatedColumnFormula>EDATE(טבלה1[[#This Row],[תחילת תשלום]],טבלה1[[#This Row],[מס'' תשלומים]]-1)</calculatedColumnFormula>
    </tableColumn>
    <tableColumn id="4" name="תשלום עבור...2" dataDxfId="3">
      <calculatedColumnFormula>IF(AND(#REF!&lt;&gt;"א",#REF!&lt;&gt;"גן",#REF!&lt;"י"),60*#REF!,"")</calculatedColumnFormula>
    </tableColumn>
    <tableColumn id="21" name="מס' תשלומים2">
      <calculatedColumnFormula>IF(טבלה1[[#This Row],[תשלום עבור...2]]="","",#REF!)</calculatedColumnFormula>
    </tableColumn>
    <tableColumn id="5" name="תחילת  תשלום"/>
    <tableColumn id="6" name="סיום  תשלום" dataDxfId="2">
      <calculatedColumnFormula>IF(טבלה1[[#This Row],[תחילת  תשלום]]="","",EDATE(טבלה1[[#This Row],[תחילת  תשלום]],טבלה1[[#This Row],[מס'' תשלומים2]]-1))</calculatedColumnFormula>
    </tableColumn>
    <tableColumn id="16" name="תשלום עבור...3" dataDxfId="1">
      <calculatedColumnFormula>IF(AND(#REF!="זכאי"),#REF!*50,IF(AND(#REF!="לא זכאי"),#REF!*125,""))</calculatedColumnFormula>
    </tableColumn>
    <tableColumn id="17" name="מס' תשלומים3">
      <calculatedColumnFormula>IF(AND(#REF!="זכאי"),5,IF(#REF!="לא זכאי",#REF!,""))</calculatedColumnFormula>
    </tableColumn>
    <tableColumn id="18" name="תחילת תשלום "/>
    <tableColumn id="19" name="סיום תשלום ">
      <calculatedColumnFormula>IF(טבלה1[[#This Row],[תשלום עבור...3]]="","",EDATE(טבלה1[[#This Row],[תחילת תשלום ]],טבלה1[[#This Row],[מס'' תשלומים3]]-1))</calculatedColumnFormula>
    </tableColumn>
    <tableColumn id="28" name="ספט-19" dataDxfId="0"/>
    <tableColumn id="29" name="אוק-19"/>
    <tableColumn id="30" name="נוב-19"/>
    <tableColumn id="31" name="דצמ-19"/>
    <tableColumn id="24" name="ינו-20"/>
    <tableColumn id="25" name="פבר-20"/>
    <tableColumn id="26" name="מרץ-20"/>
    <tableColumn id="27" name="אפר-20"/>
    <tableColumn id="14" name="מאי-20"/>
    <tableColumn id="15" name="יונ-20"/>
    <tableColumn id="7" name="יול-20"/>
    <tableColumn id="8" name="אוג-2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טבלה2" displayName="טבלה2" ref="A1:F8" totalsRowShown="0">
  <autoFilter ref="A1:F8"/>
  <sortState ref="A2:F8">
    <sortCondition ref="B1:B17"/>
  </sortState>
  <tableColumns count="6">
    <tableColumn id="4" name="מ.ז. אב"/>
    <tableColumn id="5" name="שם האב"/>
    <tableColumn id="6" name="עמודה6"/>
    <tableColumn id="1" name="עמודה1"/>
    <tableColumn id="2" name="עמודה2"/>
    <tableColumn id="3" name="עמודה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"/>
  <sheetViews>
    <sheetView rightToLeft="1" tabSelected="1" workbookViewId="0">
      <selection activeCell="N2" sqref="N2"/>
    </sheetView>
  </sheetViews>
  <sheetFormatPr defaultRowHeight="14.25" x14ac:dyDescent="0.2"/>
  <cols>
    <col min="1" max="1" width="11.875" bestFit="1" customWidth="1"/>
    <col min="2" max="2" width="13.75" style="3" bestFit="1" customWidth="1"/>
    <col min="3" max="3" width="13" style="4" bestFit="1" customWidth="1"/>
    <col min="4" max="4" width="13.625" bestFit="1" customWidth="1"/>
    <col min="5" max="5" width="11.875" style="3" bestFit="1" customWidth="1"/>
    <col min="6" max="6" width="14.75" bestFit="1" customWidth="1"/>
    <col min="7" max="7" width="14" bestFit="1" customWidth="1"/>
    <col min="8" max="8" width="14.125" bestFit="1" customWidth="1"/>
    <col min="9" max="9" width="12.375" bestFit="1" customWidth="1"/>
    <col min="10" max="10" width="14.75" style="3" bestFit="1" customWidth="1"/>
    <col min="11" max="11" width="14" bestFit="1" customWidth="1"/>
    <col min="12" max="12" width="14.125" bestFit="1" customWidth="1"/>
    <col min="13" max="13" width="12.375" bestFit="1" customWidth="1"/>
    <col min="14" max="14" width="8.875" bestFit="1" customWidth="1"/>
    <col min="15" max="15" width="8.25" bestFit="1" customWidth="1"/>
    <col min="16" max="16" width="7.875" bestFit="1" customWidth="1"/>
    <col min="17" max="17" width="8.625" bestFit="1" customWidth="1"/>
    <col min="18" max="18" width="7.25" bestFit="1" customWidth="1"/>
    <col min="19" max="19" width="8.75" bestFit="1" customWidth="1"/>
    <col min="20" max="20" width="8.625" bestFit="1" customWidth="1"/>
    <col min="21" max="21" width="8.75" bestFit="1" customWidth="1"/>
  </cols>
  <sheetData>
    <row r="1" spans="1:25" x14ac:dyDescent="0.2">
      <c r="A1" t="s">
        <v>25</v>
      </c>
      <c r="B1" s="3" t="s">
        <v>52</v>
      </c>
      <c r="C1" s="4" t="s">
        <v>55</v>
      </c>
      <c r="D1" t="s">
        <v>7</v>
      </c>
      <c r="E1" t="s">
        <v>8</v>
      </c>
      <c r="F1" s="3" t="s">
        <v>53</v>
      </c>
      <c r="G1" s="4" t="s">
        <v>56</v>
      </c>
      <c r="H1" t="s">
        <v>9</v>
      </c>
      <c r="I1" t="s">
        <v>10</v>
      </c>
      <c r="J1" s="3" t="s">
        <v>54</v>
      </c>
      <c r="K1" s="4" t="s">
        <v>57</v>
      </c>
      <c r="L1" t="s">
        <v>39</v>
      </c>
      <c r="M1" t="s">
        <v>40</v>
      </c>
      <c r="N1" s="2" t="s">
        <v>41</v>
      </c>
      <c r="O1" s="2" t="s">
        <v>42</v>
      </c>
      <c r="P1" s="2" t="s">
        <v>43</v>
      </c>
      <c r="Q1" s="2" t="s">
        <v>11</v>
      </c>
      <c r="R1" s="2" t="s">
        <v>44</v>
      </c>
      <c r="S1" s="2" t="s">
        <v>45</v>
      </c>
      <c r="T1" s="2" t="s">
        <v>46</v>
      </c>
      <c r="U1" s="2" t="s">
        <v>47</v>
      </c>
      <c r="V1" s="2" t="s">
        <v>48</v>
      </c>
      <c r="W1" s="2" t="s">
        <v>49</v>
      </c>
      <c r="X1" s="2" t="s">
        <v>50</v>
      </c>
      <c r="Y1" s="2" t="s">
        <v>51</v>
      </c>
    </row>
    <row r="2" spans="1:25" x14ac:dyDescent="0.2">
      <c r="A2" t="s">
        <v>4</v>
      </c>
      <c r="B2" s="3">
        <v>245</v>
      </c>
      <c r="C2" s="4">
        <v>12</v>
      </c>
      <c r="D2" s="1">
        <v>43728</v>
      </c>
      <c r="E2" s="1">
        <f>EDATE(טבלה1[[#This Row],[תחילת תשלום]],טבלה1[[#This Row],[מס'' תשלומים]]-1)</f>
        <v>44063</v>
      </c>
      <c r="F2" s="3">
        <v>487</v>
      </c>
      <c r="G2">
        <v>4</v>
      </c>
      <c r="H2" s="1"/>
      <c r="I2" s="1" t="str">
        <f>IF(טבלה1[[#This Row],[תחילת  תשלום]]="","",EDATE(טבלה1[[#This Row],[תחילת  תשלום]],טבלה1[[#This Row],[מס'' תשלומים2]]-1))</f>
        <v/>
      </c>
      <c r="J2" s="3">
        <v>56</v>
      </c>
      <c r="K2">
        <v>2</v>
      </c>
      <c r="L2" s="1">
        <v>43728</v>
      </c>
      <c r="M2" s="1">
        <f>IF(טבלה1[[#This Row],[תשלום עבור...3]]="","",EDATE(טבלה1[[#This Row],[תחילת תשלום ]],טבלה1[[#This Row],[מס'' תשלומים3]]-1))</f>
        <v>43758</v>
      </c>
      <c r="N2" s="3">
        <f>IF(OR($N$1&gt;$D2,$N$1&lt;$E2,$N$1&gt;$H2,$N$1&lt;$I2,$N$1&gt;$L2,$N$1&lt;$M2),$B2/$C2+$F2/$G2+$J2/$K2,0)</f>
        <v>170.16666666666666</v>
      </c>
    </row>
    <row r="3" spans="1:25" x14ac:dyDescent="0.2">
      <c r="A3" t="s">
        <v>5</v>
      </c>
      <c r="B3" s="3">
        <v>548</v>
      </c>
      <c r="C3" s="4">
        <v>12</v>
      </c>
      <c r="D3" s="1">
        <v>43789</v>
      </c>
      <c r="E3" s="1">
        <f>EDATE(טבלה1[[#This Row],[תחילת תשלום]],טבלה1[[#This Row],[מס'' תשלומים]]-1)</f>
        <v>44124</v>
      </c>
      <c r="F3" s="3">
        <v>839</v>
      </c>
      <c r="G3">
        <v>4</v>
      </c>
      <c r="I3" s="1" t="str">
        <f>IF(טבלה1[[#This Row],[תחילת  תשלום]]="","",EDATE(טבלה1[[#This Row],[תחילת  תשלום]],טבלה1[[#This Row],[מס'' תשלומים2]]-1))</f>
        <v/>
      </c>
      <c r="J3" s="3">
        <v>78</v>
      </c>
      <c r="K3">
        <v>2</v>
      </c>
      <c r="L3" s="1">
        <v>43758</v>
      </c>
      <c r="M3" s="1">
        <f>IF(טבלה1[[#This Row],[תשלום עבור...3]]="","",EDATE(טבלה1[[#This Row],[תחילת תשלום ]],טבלה1[[#This Row],[מס'' תשלומים3]]-1))</f>
        <v>43789</v>
      </c>
      <c r="N3" s="3"/>
    </row>
    <row r="4" spans="1:25" x14ac:dyDescent="0.2">
      <c r="A4" t="s">
        <v>6</v>
      </c>
      <c r="B4" s="3">
        <v>794</v>
      </c>
      <c r="C4" s="4">
        <v>12</v>
      </c>
      <c r="D4" s="1">
        <v>43789</v>
      </c>
      <c r="E4" s="1">
        <f>EDATE(טבלה1[[#This Row],[תחילת תשלום]],טבלה1[[#This Row],[מס'' תשלומים]]-1)</f>
        <v>44124</v>
      </c>
      <c r="F4" s="3">
        <v>758</v>
      </c>
      <c r="G4">
        <v>4</v>
      </c>
      <c r="H4" s="1">
        <v>43728</v>
      </c>
      <c r="I4" s="1">
        <f>IF(טבלה1[[#This Row],[תחילת  תשלום]]="","",EDATE(טבלה1[[#This Row],[תחילת  תשלום]],טבלה1[[#This Row],[מס'' תשלומים2]]-1))</f>
        <v>43819</v>
      </c>
      <c r="J4" s="3">
        <v>89</v>
      </c>
      <c r="K4">
        <v>2</v>
      </c>
      <c r="M4" s="1">
        <f>IF(טבלה1[[#This Row],[תשלום עבור...3]]="","",EDATE(טבלה1[[#This Row],[תחילת תשלום ]],טבלה1[[#This Row],[מס'' תשלומים3]]-1))</f>
        <v>31</v>
      </c>
      <c r="N4" s="3"/>
    </row>
    <row r="5" spans="1:25" x14ac:dyDescent="0.2">
      <c r="A5" t="s">
        <v>12</v>
      </c>
      <c r="B5" s="3">
        <v>385</v>
      </c>
      <c r="C5" s="4">
        <v>12</v>
      </c>
      <c r="D5" s="1">
        <v>43789</v>
      </c>
      <c r="E5" s="1">
        <f>EDATE(טבלה1[[#This Row],[תחילת תשלום]],טבלה1[[#This Row],[מס'' תשלומים]]-1)</f>
        <v>44124</v>
      </c>
      <c r="F5" s="3">
        <v>928</v>
      </c>
      <c r="G5">
        <v>4</v>
      </c>
      <c r="I5" s="1" t="str">
        <f>IF(טבלה1[[#This Row],[תחילת  תשלום]]="","",EDATE(טבלה1[[#This Row],[תחילת  תשלום]],טבלה1[[#This Row],[מס'' תשלומים2]]-1))</f>
        <v/>
      </c>
      <c r="J5" s="3">
        <v>27</v>
      </c>
      <c r="K5">
        <v>2</v>
      </c>
      <c r="L5" s="1">
        <v>43758</v>
      </c>
      <c r="M5" s="1">
        <f>IF(טבלה1[[#This Row],[תשלום עבור...3]]="","",EDATE(טבלה1[[#This Row],[תחילת תשלום ]],טבלה1[[#This Row],[מס'' תשלומים3]]-1))</f>
        <v>43789</v>
      </c>
      <c r="N5" s="3"/>
    </row>
    <row r="6" spans="1:25" x14ac:dyDescent="0.2">
      <c r="A6" t="s">
        <v>13</v>
      </c>
      <c r="B6" s="3">
        <v>837</v>
      </c>
      <c r="C6" s="4">
        <v>12</v>
      </c>
      <c r="D6" s="1">
        <v>43789</v>
      </c>
      <c r="E6" s="1">
        <f>EDATE(טבלה1[[#This Row],[תחילת תשלום]],טבלה1[[#This Row],[מס'' תשלומים]]-1)</f>
        <v>44124</v>
      </c>
      <c r="F6" s="3">
        <v>367</v>
      </c>
      <c r="G6">
        <v>4</v>
      </c>
      <c r="I6" s="1" t="str">
        <f>IF(טבלה1[[#This Row],[תחילת  תשלום]]="","",EDATE(טבלה1[[#This Row],[תחילת  תשלום]],טבלה1[[#This Row],[מס'' תשלומים2]]-1))</f>
        <v/>
      </c>
      <c r="J6" s="3">
        <v>43.5</v>
      </c>
      <c r="K6">
        <v>2</v>
      </c>
      <c r="L6" s="1">
        <v>43758</v>
      </c>
      <c r="M6" s="1">
        <f>IF(טבלה1[[#This Row],[תשלום עבור...3]]="","",EDATE(טבלה1[[#This Row],[תחילת תשלום ]],טבלה1[[#This Row],[מס'' תשלומים3]]-1))</f>
        <v>43789</v>
      </c>
      <c r="N6" s="3"/>
    </row>
    <row r="7" spans="1:25" x14ac:dyDescent="0.2">
      <c r="A7" t="s">
        <v>14</v>
      </c>
      <c r="B7" s="3">
        <v>457</v>
      </c>
      <c r="C7" s="4">
        <v>12</v>
      </c>
      <c r="D7" s="1">
        <v>43789</v>
      </c>
      <c r="E7" s="1">
        <f>EDATE(טבלה1[[#This Row],[תחילת תשלום]],טבלה1[[#This Row],[מס'' תשלומים]]-1)</f>
        <v>44124</v>
      </c>
      <c r="F7" s="3">
        <v>630.5</v>
      </c>
      <c r="G7">
        <v>4</v>
      </c>
      <c r="H7" s="1">
        <v>43728</v>
      </c>
      <c r="I7" s="1">
        <f>IF(טבלה1[[#This Row],[תחילת  תשלום]]="","",EDATE(טבלה1[[#This Row],[תחילת  תשלום]],טבלה1[[#This Row],[מס'' תשלומים2]]-1))</f>
        <v>43819</v>
      </c>
      <c r="J7" s="3">
        <v>35.9</v>
      </c>
      <c r="K7">
        <v>2</v>
      </c>
      <c r="M7" s="1">
        <f>IF(טבלה1[[#This Row],[תשלום עבור...3]]="","",EDATE(טבלה1[[#This Row],[תחילת תשלום ]],טבלה1[[#This Row],[מס'' תשלומים3]]-1))</f>
        <v>31</v>
      </c>
      <c r="N7" s="3"/>
    </row>
    <row r="8" spans="1:25" x14ac:dyDescent="0.2">
      <c r="A8" t="s">
        <v>15</v>
      </c>
      <c r="B8" s="3">
        <v>631.66666666666697</v>
      </c>
      <c r="C8" s="4">
        <v>12</v>
      </c>
      <c r="D8" s="1">
        <v>43789</v>
      </c>
      <c r="E8" s="1">
        <f>EDATE(טבלה1[[#This Row],[תחילת תשלום]],טבלה1[[#This Row],[מס'' תשלומים]]-1)</f>
        <v>44124</v>
      </c>
      <c r="F8" s="3">
        <v>615.4</v>
      </c>
      <c r="G8">
        <v>4</v>
      </c>
      <c r="H8" s="1">
        <v>43910</v>
      </c>
      <c r="I8" s="1">
        <f>IF(טבלה1[[#This Row],[תחילת  תשלום]]="","",EDATE(טבלה1[[#This Row],[תחילת  תשלום]],טבלה1[[#This Row],[מס'' תשלומים2]]-1))</f>
        <v>44002</v>
      </c>
      <c r="J8" s="3">
        <v>28.3</v>
      </c>
      <c r="K8">
        <v>2</v>
      </c>
      <c r="M8" s="1">
        <f>IF(טבלה1[[#This Row],[תשלום עבור...3]]="","",EDATE(טבלה1[[#This Row],[תחילת תשלום ]],טבלה1[[#This Row],[מס'' תשלומים3]]-1))</f>
        <v>31</v>
      </c>
      <c r="N8" s="3"/>
    </row>
    <row r="9" spans="1:25" x14ac:dyDescent="0.2">
      <c r="A9" t="s">
        <v>16</v>
      </c>
      <c r="B9" s="3">
        <v>667.66666666666697</v>
      </c>
      <c r="C9" s="4">
        <v>12</v>
      </c>
      <c r="D9" s="1">
        <v>43789</v>
      </c>
      <c r="E9" s="1">
        <f>EDATE(טבלה1[[#This Row],[תחילת תשלום]],טבלה1[[#This Row],[מס'' תשלומים]]-1)</f>
        <v>44124</v>
      </c>
      <c r="F9" s="3">
        <v>600.29999999999995</v>
      </c>
      <c r="G9">
        <v>4</v>
      </c>
      <c r="H9" s="1">
        <v>43728</v>
      </c>
      <c r="I9" s="1">
        <f>IF(טבלה1[[#This Row],[תחילת  תשלום]]="","",EDATE(טבלה1[[#This Row],[תחילת  תשלום]],טבלה1[[#This Row],[מס'' תשלומים2]]-1))</f>
        <v>43819</v>
      </c>
      <c r="J9" s="3">
        <v>20.7</v>
      </c>
      <c r="K9">
        <v>2</v>
      </c>
      <c r="M9" s="1">
        <f>IF(טבלה1[[#This Row],[תשלום עבור...3]]="","",EDATE(טבלה1[[#This Row],[תחילת תשלום ]],טבלה1[[#This Row],[מס'' תשלומים3]]-1))</f>
        <v>31</v>
      </c>
      <c r="N9" s="3"/>
    </row>
    <row r="10" spans="1:25" x14ac:dyDescent="0.2">
      <c r="A10" t="s">
        <v>17</v>
      </c>
      <c r="B10" s="3">
        <v>703.66666666666697</v>
      </c>
      <c r="C10" s="4">
        <v>12</v>
      </c>
      <c r="D10" s="1">
        <v>43789</v>
      </c>
      <c r="E10" s="1">
        <f>EDATE(טבלה1[[#This Row],[תחילת תשלום]],טבלה1[[#This Row],[מס'' תשלומים]]-1)</f>
        <v>44124</v>
      </c>
      <c r="F10" s="3">
        <v>585.20000000000005</v>
      </c>
      <c r="G10">
        <v>4</v>
      </c>
      <c r="I10" s="1" t="str">
        <f>IF(טבלה1[[#This Row],[תחילת  תשלום]]="","",EDATE(טבלה1[[#This Row],[תחילת  תשלום]],טבלה1[[#This Row],[מס'' תשלומים2]]-1))</f>
        <v/>
      </c>
      <c r="J10" s="3">
        <v>13.1</v>
      </c>
      <c r="K10">
        <v>2</v>
      </c>
      <c r="L10" s="1">
        <v>43758</v>
      </c>
      <c r="M10" s="1">
        <f>IF(טבלה1[[#This Row],[תשלום עבור...3]]="","",EDATE(טבלה1[[#This Row],[תחילת תשלום ]],טבלה1[[#This Row],[מס'' תשלומים3]]-1))</f>
        <v>43789</v>
      </c>
      <c r="N10" s="3"/>
    </row>
    <row r="11" spans="1:25" x14ac:dyDescent="0.2">
      <c r="A11" t="s">
        <v>18</v>
      </c>
      <c r="B11" s="3">
        <v>739.66666666666697</v>
      </c>
      <c r="C11" s="4">
        <v>12</v>
      </c>
      <c r="D11" s="1">
        <v>43789</v>
      </c>
      <c r="E11" s="1">
        <f>EDATE(טבלה1[[#This Row],[תחילת תשלום]],טבלה1[[#This Row],[מס'' תשלומים]]-1)</f>
        <v>44124</v>
      </c>
      <c r="F11" s="3">
        <v>570.1</v>
      </c>
      <c r="G11">
        <v>4</v>
      </c>
      <c r="H11" s="1">
        <v>43728</v>
      </c>
      <c r="I11" s="1">
        <f>IF(טבלה1[[#This Row],[תחילת  תשלום]]="","",EDATE(טבלה1[[#This Row],[תחילת  תשלום]],טבלה1[[#This Row],[מס'' תשלומים2]]-1))</f>
        <v>43819</v>
      </c>
      <c r="J11" s="3">
        <v>28</v>
      </c>
      <c r="K11">
        <v>2</v>
      </c>
      <c r="M11" s="1">
        <f>IF(טבלה1[[#This Row],[תשלום עבור...3]]="","",EDATE(טבלה1[[#This Row],[תחילת תשלום ]],טבלה1[[#This Row],[מס'' תשלומים3]]-1))</f>
        <v>31</v>
      </c>
      <c r="N11" s="3"/>
    </row>
    <row r="12" spans="1:25" x14ac:dyDescent="0.2">
      <c r="A12" t="s">
        <v>19</v>
      </c>
      <c r="B12" s="3">
        <v>775.66666666666697</v>
      </c>
      <c r="C12" s="4">
        <v>12</v>
      </c>
      <c r="D12" s="1">
        <v>43789</v>
      </c>
      <c r="E12" s="1">
        <f>EDATE(טבלה1[[#This Row],[תחילת תשלום]],טבלה1[[#This Row],[מס'' תשלומים]]-1)</f>
        <v>44124</v>
      </c>
      <c r="F12" s="3">
        <v>555</v>
      </c>
      <c r="G12">
        <v>4</v>
      </c>
      <c r="H12" s="1">
        <v>43728</v>
      </c>
      <c r="I12" s="1">
        <f>IF(טבלה1[[#This Row],[תחילת  תשלום]]="","",EDATE(טבלה1[[#This Row],[תחילת  תשלום]],טבלה1[[#This Row],[מס'' תשלומים2]]-1))</f>
        <v>43819</v>
      </c>
      <c r="J12" s="3">
        <v>74</v>
      </c>
      <c r="K12">
        <v>2</v>
      </c>
      <c r="M12" s="1">
        <f>IF(טבלה1[[#This Row],[תשלום עבור...3]]="","",EDATE(טבלה1[[#This Row],[תחילת תשלום ]],טבלה1[[#This Row],[מס'' תשלומים3]]-1))</f>
        <v>31</v>
      </c>
      <c r="N12" s="3"/>
    </row>
    <row r="13" spans="1:25" x14ac:dyDescent="0.2">
      <c r="A13" t="s">
        <v>20</v>
      </c>
      <c r="B13" s="3">
        <v>811.66666666666697</v>
      </c>
      <c r="C13" s="4">
        <v>12</v>
      </c>
      <c r="D13" s="1">
        <v>43789</v>
      </c>
      <c r="E13" s="1">
        <f>EDATE(טבלה1[[#This Row],[תחילת תשלום]],טבלה1[[#This Row],[מס'' תשלומים]]-1)</f>
        <v>44124</v>
      </c>
      <c r="F13" s="3">
        <v>539.9</v>
      </c>
      <c r="G13">
        <v>4</v>
      </c>
      <c r="I13" s="1" t="str">
        <f>IF(טבלה1[[#This Row],[תחילת  תשלום]]="","",EDATE(טבלה1[[#This Row],[תחילת  תשלום]],טבלה1[[#This Row],[מס'' תשלומים2]]-1))</f>
        <v/>
      </c>
      <c r="J13" s="3">
        <v>91</v>
      </c>
      <c r="K13">
        <v>2</v>
      </c>
      <c r="L13" s="1">
        <v>43910</v>
      </c>
      <c r="M13" s="1">
        <f>IF(טבלה1[[#This Row],[תשלום עבור...3]]="","",EDATE(טבלה1[[#This Row],[תחילת תשלום ]],טבלה1[[#This Row],[מס'' תשלומים3]]-1))</f>
        <v>43941</v>
      </c>
      <c r="N13" s="3"/>
    </row>
    <row r="14" spans="1:25" x14ac:dyDescent="0.2">
      <c r="A14" t="s">
        <v>21</v>
      </c>
      <c r="B14" s="3">
        <v>847.66666666666697</v>
      </c>
      <c r="C14" s="4">
        <v>12</v>
      </c>
      <c r="D14" s="1">
        <v>43789</v>
      </c>
      <c r="E14" s="1">
        <f>EDATE(טבלה1[[#This Row],[תחילת תשלום]],טבלה1[[#This Row],[מס'' תשלומים]]-1)</f>
        <v>44124</v>
      </c>
      <c r="F14" s="3">
        <v>524.79999999999995</v>
      </c>
      <c r="G14">
        <v>4</v>
      </c>
      <c r="I14" s="1" t="str">
        <f>IF(טבלה1[[#This Row],[תחילת  תשלום]]="","",EDATE(טבלה1[[#This Row],[תחילת  תשלום]],טבלה1[[#This Row],[מס'' תשלומים2]]-1))</f>
        <v/>
      </c>
      <c r="J14" s="3">
        <v>45</v>
      </c>
      <c r="K14">
        <v>2</v>
      </c>
      <c r="L14" s="1">
        <v>43758</v>
      </c>
      <c r="M14" s="1">
        <f>IF(טבלה1[[#This Row],[תשלום עבור...3]]="","",EDATE(טבלה1[[#This Row],[תחילת תשלום ]],טבלה1[[#This Row],[מס'' תשלומים3]]-1))</f>
        <v>43789</v>
      </c>
      <c r="N14" s="3"/>
    </row>
    <row r="15" spans="1:25" x14ac:dyDescent="0.2">
      <c r="A15" t="s">
        <v>22</v>
      </c>
      <c r="B15" s="3">
        <v>883.66666666666697</v>
      </c>
      <c r="C15" s="4">
        <v>12</v>
      </c>
      <c r="D15" s="1">
        <v>43789</v>
      </c>
      <c r="E15" s="1">
        <f>EDATE(טבלה1[[#This Row],[תחילת תשלום]],טבלה1[[#This Row],[מס'' תשלומים]]-1)</f>
        <v>44124</v>
      </c>
      <c r="F15" s="3">
        <v>509.7</v>
      </c>
      <c r="G15">
        <v>4</v>
      </c>
      <c r="H15" s="1">
        <v>43728</v>
      </c>
      <c r="I15" s="1">
        <f>IF(טבלה1[[#This Row],[תחילת  תשלום]]="","",EDATE(טבלה1[[#This Row],[תחילת  תשלום]],טבלה1[[#This Row],[מס'' תשלומים2]]-1))</f>
        <v>43819</v>
      </c>
      <c r="J15" s="3">
        <v>25</v>
      </c>
      <c r="K15">
        <v>2</v>
      </c>
      <c r="M15" s="1">
        <f>IF(טבלה1[[#This Row],[תשלום עבור...3]]="","",EDATE(טבלה1[[#This Row],[תחילת תשלום ]],טבלה1[[#This Row],[מס'' תשלומים3]]-1))</f>
        <v>31</v>
      </c>
      <c r="N15" s="3"/>
    </row>
    <row r="16" spans="1:25" x14ac:dyDescent="0.2">
      <c r="A16" t="s">
        <v>23</v>
      </c>
      <c r="B16" s="3">
        <v>919.66666666666697</v>
      </c>
      <c r="C16" s="4">
        <v>12</v>
      </c>
      <c r="D16" s="1">
        <v>43789</v>
      </c>
      <c r="E16" s="1">
        <f>EDATE(טבלה1[[#This Row],[תחילת תשלום]],טבלה1[[#This Row],[מס'' תשלומים]]-1)</f>
        <v>44124</v>
      </c>
      <c r="F16" s="3">
        <v>494.6</v>
      </c>
      <c r="G16">
        <v>4</v>
      </c>
      <c r="H16" s="1">
        <v>43728</v>
      </c>
      <c r="I16" s="1">
        <f>IF(טבלה1[[#This Row],[תחילת  תשלום]]="","",EDATE(טבלה1[[#This Row],[תחילת  תשלום]],טבלה1[[#This Row],[מס'' תשלומים2]]-1))</f>
        <v>43819</v>
      </c>
      <c r="J16" s="3">
        <v>84</v>
      </c>
      <c r="K16">
        <v>2</v>
      </c>
      <c r="M16" s="1">
        <f>IF(טבלה1[[#This Row],[תשלום עבור...3]]="","",EDATE(טבלה1[[#This Row],[תחילת תשלום ]],טבלה1[[#This Row],[מס'' תשלומים3]]-1))</f>
        <v>31</v>
      </c>
      <c r="N16" s="3"/>
    </row>
    <row r="17" spans="1:14" x14ac:dyDescent="0.2">
      <c r="A17" t="s">
        <v>24</v>
      </c>
      <c r="B17" s="3">
        <v>955.66666666666697</v>
      </c>
      <c r="C17" s="4">
        <v>12</v>
      </c>
      <c r="D17" s="1">
        <v>43789</v>
      </c>
      <c r="E17" s="1">
        <f>EDATE(טבלה1[[#This Row],[תחילת תשלום]],טבלה1[[#This Row],[מס'' תשלומים]]-1)</f>
        <v>44124</v>
      </c>
      <c r="F17" s="3">
        <v>479.5</v>
      </c>
      <c r="G17">
        <v>4</v>
      </c>
      <c r="I17" s="1" t="str">
        <f>IF(טבלה1[[#This Row],[תחילת  תשלום]]="","",EDATE(טבלה1[[#This Row],[תחילת  תשלום]],טבלה1[[#This Row],[מס'' תשלומים2]]-1))</f>
        <v/>
      </c>
      <c r="J17" s="3">
        <v>59</v>
      </c>
      <c r="K17">
        <v>2</v>
      </c>
      <c r="M17" s="1">
        <f>IF(טבלה1[[#This Row],[תשלום עבור...3]]="","",EDATE(טבלה1[[#This Row],[תחילת תשלום ]],טבלה1[[#This Row],[מס'' תשלומים3]]-1))</f>
        <v>31</v>
      </c>
      <c r="N17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rightToLeft="1" workbookViewId="0">
      <selection activeCell="B2" sqref="B2:B8"/>
    </sheetView>
  </sheetViews>
  <sheetFormatPr defaultRowHeight="14.25" x14ac:dyDescent="0.2"/>
  <cols>
    <col min="1" max="1" width="8.5" bestFit="1" customWidth="1"/>
    <col min="2" max="2" width="9.375" bestFit="1" customWidth="1"/>
    <col min="3" max="6" width="8.625" bestFit="1" customWidth="1"/>
  </cols>
  <sheetData>
    <row r="1" spans="1:6" x14ac:dyDescent="0.2">
      <c r="A1" t="s">
        <v>27</v>
      </c>
      <c r="B1" t="s">
        <v>26</v>
      </c>
      <c r="C1" t="s">
        <v>3</v>
      </c>
      <c r="D1" t="s">
        <v>0</v>
      </c>
      <c r="E1" t="s">
        <v>1</v>
      </c>
      <c r="F1" t="s">
        <v>2</v>
      </c>
    </row>
    <row r="2" spans="1:6" x14ac:dyDescent="0.2">
      <c r="A2" t="s">
        <v>32</v>
      </c>
      <c r="B2" t="s">
        <v>28</v>
      </c>
    </row>
    <row r="3" spans="1:6" x14ac:dyDescent="0.2">
      <c r="A3" t="s">
        <v>34</v>
      </c>
      <c r="B3" t="s">
        <v>5</v>
      </c>
    </row>
    <row r="4" spans="1:6" x14ac:dyDescent="0.2">
      <c r="A4" t="s">
        <v>37</v>
      </c>
      <c r="B4" t="s">
        <v>14</v>
      </c>
    </row>
    <row r="5" spans="1:6" x14ac:dyDescent="0.2">
      <c r="A5" t="s">
        <v>35</v>
      </c>
      <c r="B5" t="s">
        <v>4</v>
      </c>
    </row>
    <row r="6" spans="1:6" x14ac:dyDescent="0.2">
      <c r="A6" t="s">
        <v>38</v>
      </c>
      <c r="B6" t="s">
        <v>29</v>
      </c>
    </row>
    <row r="7" spans="1:6" x14ac:dyDescent="0.2">
      <c r="A7" t="s">
        <v>33</v>
      </c>
      <c r="B7" t="s">
        <v>31</v>
      </c>
    </row>
    <row r="8" spans="1:6" x14ac:dyDescent="0.2">
      <c r="A8" t="s">
        <v>36</v>
      </c>
      <c r="B8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2020-02-02T12:37:12Z</dcterms:created>
  <dcterms:modified xsi:type="dcterms:W3CDTF">2020-02-05T13:51:35Z</dcterms:modified>
</cp:coreProperties>
</file>