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<sst xmlns="http://schemas.openxmlformats.org/spreadsheetml/2006/main" count="7" uniqueCount="7">
  <si>
    <t>ירידה באחוזים</t>
  </si>
  <si>
    <t>הון כולל</t>
  </si>
  <si>
    <t>לאחר ירידה</t>
  </si>
  <si>
    <t>הון עצמי אחרי ירידה</t>
  </si>
  <si>
    <t>לאחר מינוף</t>
  </si>
  <si>
    <t>אחוזי מינוף</t>
  </si>
  <si>
    <t>הפרש בין המינוף הקודם לעכשווי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</si>
</sst>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b/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2" xfId="0" applyAlignment="1" applyFont="1" applyNumberFormat="1">
      <alignment horizontal="center" vertical="center"/>
    </xf>
    <xf borderId="0" fillId="0" fontId="2" numFmtId="2" xfId="0" applyAlignment="1" applyFont="1" applyNumberFormat="1">
      <alignment horizontal="center" readingOrder="0" vertical="center"/>
    </xf>
    <xf borderId="0" fillId="0" fontId="1" numFmtId="2" xfId="0" applyAlignment="1" applyFont="1" applyNumberFormat="1">
      <alignment horizontal="center" readingOrder="0" vertical="center"/>
    </xf>
    <xf borderId="0" fillId="0" fontId="1" numFmtId="2" xfId="0" applyAlignment="1" applyFont="1" applyNumberForma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5" max="5" width="14.0"/>
    <col customWidth="1" min="8" max="8" width="16.75"/>
    <col customWidth="1" min="9" max="9" width="21.88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/>
      <c r="H2" s="2" t="s">
        <v>5</v>
      </c>
      <c r="I2" s="3" t="s">
        <v>6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>
      <c r="A3" s="1"/>
      <c r="B3" s="4">
        <v>5.0</v>
      </c>
      <c r="C3" s="4">
        <v>105.0</v>
      </c>
      <c r="D3" s="1">
        <f t="shared" ref="D3:D12" si="1">C3*0.95</f>
        <v>99.75</v>
      </c>
      <c r="E3" s="4">
        <v>99.75</v>
      </c>
      <c r="F3" s="1">
        <f>E3*1.05</f>
        <v>104.7375</v>
      </c>
      <c r="G3" s="4"/>
      <c r="H3" s="3">
        <f t="shared" ref="H3:H12" si="2">F3/E3</f>
        <v>1.05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>
      <c r="A4" s="1"/>
      <c r="B4" s="4">
        <v>10.0</v>
      </c>
      <c r="C4" s="1">
        <f t="shared" ref="C4:C12" si="3">F3</f>
        <v>104.7375</v>
      </c>
      <c r="D4" s="1">
        <f t="shared" si="1"/>
        <v>99.500625</v>
      </c>
      <c r="E4" s="1">
        <f t="shared" ref="E4:E12" si="4">E3*0.95</f>
        <v>94.7625</v>
      </c>
      <c r="F4" s="1">
        <f>E4*1.11</f>
        <v>105.186375</v>
      </c>
      <c r="G4" s="1"/>
      <c r="H4" s="1">
        <f t="shared" si="2"/>
        <v>1.11</v>
      </c>
      <c r="I4" s="1">
        <f t="shared" ref="I4:I12" si="5">H4-H3</f>
        <v>0.06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>
      <c r="A5" s="1"/>
      <c r="B5" s="4">
        <v>15.0</v>
      </c>
      <c r="C5" s="4">
        <f t="shared" si="3"/>
        <v>105.186375</v>
      </c>
      <c r="D5" s="1">
        <f t="shared" si="1"/>
        <v>99.92705625</v>
      </c>
      <c r="E5" s="4">
        <f t="shared" si="4"/>
        <v>90.024375</v>
      </c>
      <c r="F5" s="1">
        <f>E5*1.18</f>
        <v>106.2287625</v>
      </c>
      <c r="G5" s="4"/>
      <c r="H5" s="3">
        <f t="shared" si="2"/>
        <v>1.18</v>
      </c>
      <c r="I5" s="1">
        <f t="shared" si="5"/>
        <v>0.07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>
      <c r="A6" s="1"/>
      <c r="B6" s="4">
        <v>20.0</v>
      </c>
      <c r="C6" s="1">
        <f t="shared" si="3"/>
        <v>106.2287625</v>
      </c>
      <c r="D6" s="1">
        <f t="shared" si="1"/>
        <v>100.9173244</v>
      </c>
      <c r="E6" s="1">
        <f t="shared" si="4"/>
        <v>85.52315625</v>
      </c>
      <c r="F6" s="1">
        <f>E6*1.26</f>
        <v>107.7591769</v>
      </c>
      <c r="G6" s="1"/>
      <c r="H6" s="1">
        <f t="shared" si="2"/>
        <v>1.26</v>
      </c>
      <c r="I6" s="1">
        <f t="shared" si="5"/>
        <v>0.08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>
      <c r="A7" s="1"/>
      <c r="B7" s="4">
        <v>25.0</v>
      </c>
      <c r="C7" s="4">
        <f t="shared" si="3"/>
        <v>107.7591769</v>
      </c>
      <c r="D7" s="1">
        <f t="shared" si="1"/>
        <v>102.371218</v>
      </c>
      <c r="E7" s="4">
        <f t="shared" si="4"/>
        <v>81.24699844</v>
      </c>
      <c r="F7" s="1">
        <f>E7*1.35</f>
        <v>109.6834479</v>
      </c>
      <c r="G7" s="4"/>
      <c r="H7" s="3">
        <f t="shared" si="2"/>
        <v>1.35</v>
      </c>
      <c r="I7" s="1">
        <f t="shared" si="5"/>
        <v>0.09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>
      <c r="A8" s="1"/>
      <c r="B8" s="4">
        <v>30.0</v>
      </c>
      <c r="C8" s="1">
        <f t="shared" si="3"/>
        <v>109.6834479</v>
      </c>
      <c r="D8" s="1">
        <f t="shared" si="1"/>
        <v>104.1992755</v>
      </c>
      <c r="E8" s="1">
        <f t="shared" si="4"/>
        <v>77.18464852</v>
      </c>
      <c r="F8" s="1">
        <f>E8*1.45</f>
        <v>111.9177403</v>
      </c>
      <c r="G8" s="1"/>
      <c r="H8" s="1">
        <f t="shared" si="2"/>
        <v>1.45</v>
      </c>
      <c r="I8" s="1">
        <f t="shared" si="5"/>
        <v>0.1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>
      <c r="A9" s="1"/>
      <c r="B9" s="4">
        <v>35.0</v>
      </c>
      <c r="C9" s="4">
        <f t="shared" si="3"/>
        <v>111.9177403</v>
      </c>
      <c r="D9" s="1">
        <f t="shared" si="1"/>
        <v>106.3218533</v>
      </c>
      <c r="E9" s="4">
        <f t="shared" si="4"/>
        <v>73.32541609</v>
      </c>
      <c r="F9" s="1">
        <f>E9*1.56</f>
        <v>114.3876491</v>
      </c>
      <c r="G9" s="4"/>
      <c r="H9" s="3">
        <f t="shared" si="2"/>
        <v>1.56</v>
      </c>
      <c r="I9" s="1">
        <f t="shared" si="5"/>
        <v>0.11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>
      <c r="A10" s="1"/>
      <c r="B10" s="4">
        <v>40.0</v>
      </c>
      <c r="C10" s="1">
        <f t="shared" si="3"/>
        <v>114.3876491</v>
      </c>
      <c r="D10" s="1">
        <f t="shared" si="1"/>
        <v>108.6682666</v>
      </c>
      <c r="E10" s="1">
        <f t="shared" si="4"/>
        <v>69.65914529</v>
      </c>
      <c r="F10" s="1">
        <f>E10*1.68</f>
        <v>117.0273641</v>
      </c>
      <c r="G10" s="1"/>
      <c r="H10" s="1">
        <f t="shared" si="2"/>
        <v>1.68</v>
      </c>
      <c r="I10" s="1">
        <f t="shared" si="5"/>
        <v>0.12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>
      <c r="A11" s="1"/>
      <c r="B11" s="4">
        <v>45.0</v>
      </c>
      <c r="C11" s="4">
        <f t="shared" si="3"/>
        <v>117.0273641</v>
      </c>
      <c r="D11" s="1">
        <f t="shared" si="1"/>
        <v>111.1759959</v>
      </c>
      <c r="E11" s="4">
        <f t="shared" si="4"/>
        <v>66.17618802</v>
      </c>
      <c r="F11" s="1">
        <f>E11*1.81</f>
        <v>119.7789003</v>
      </c>
      <c r="G11" s="4"/>
      <c r="H11" s="3">
        <f t="shared" si="2"/>
        <v>1.81</v>
      </c>
      <c r="I11" s="1">
        <f t="shared" si="5"/>
        <v>0.13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>
      <c r="A12" s="1"/>
      <c r="B12" s="4">
        <v>50.0</v>
      </c>
      <c r="C12" s="1">
        <f t="shared" si="3"/>
        <v>119.7789003</v>
      </c>
      <c r="D12" s="1">
        <f t="shared" si="1"/>
        <v>113.7899553</v>
      </c>
      <c r="E12" s="1">
        <f t="shared" si="4"/>
        <v>62.86737862</v>
      </c>
      <c r="F12" s="1">
        <f>E12*1.95</f>
        <v>122.5913883</v>
      </c>
      <c r="G12" s="1"/>
      <c r="H12" s="1">
        <f t="shared" si="2"/>
        <v>1.95</v>
      </c>
      <c r="I12" s="1">
        <f t="shared" si="5"/>
        <v>0.14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>
      <c r="A13" s="1"/>
      <c r="B13" s="4"/>
      <c r="C13" s="4"/>
      <c r="D13" s="1"/>
      <c r="E13" s="4"/>
      <c r="F13" s="1"/>
      <c r="G13" s="4"/>
      <c r="H13" s="3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>
      <c r="A14" s="1"/>
      <c r="B14" s="4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>
      <c r="A15" s="1"/>
      <c r="B15" s="4"/>
      <c r="C15" s="4"/>
      <c r="D15" s="1"/>
      <c r="E15" s="4"/>
      <c r="F15" s="1"/>
      <c r="G15" s="4"/>
      <c r="H15" s="3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>
      <c r="A16" s="1"/>
      <c r="B16" s="4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>
      <c r="A17" s="1"/>
      <c r="B17" s="4"/>
      <c r="C17" s="4"/>
      <c r="D17" s="1"/>
      <c r="E17" s="4"/>
      <c r="F17" s="1"/>
      <c r="G17" s="4"/>
      <c r="H17" s="3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>
      <c r="A18" s="1"/>
      <c r="B18" s="4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>
      <c r="A19" s="1"/>
      <c r="B19" s="4"/>
      <c r="C19" s="4"/>
      <c r="D19" s="1"/>
      <c r="E19" s="4"/>
      <c r="F19" s="1"/>
      <c r="G19" s="4"/>
      <c r="H19" s="3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>
      <c r="A20" s="1"/>
      <c r="B20" s="4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>
      <c r="A21" s="1"/>
      <c r="B21" s="4"/>
      <c r="C21" s="4"/>
      <c r="D21" s="1"/>
      <c r="E21" s="4"/>
      <c r="F21" s="1"/>
      <c r="G21" s="4"/>
      <c r="H21" s="3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>
      <c r="A22" s="1"/>
      <c r="B22" s="4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>
      <c r="A23" s="1"/>
      <c r="B23" s="4"/>
      <c r="C23" s="4"/>
      <c r="D23" s="1"/>
      <c r="E23" s="4"/>
      <c r="F23" s="1"/>
      <c r="G23" s="4"/>
      <c r="H23" s="3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</sheetData>
  <drawing r:id="rId1"/>
</worksheet>
</file>