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DELL\Desktop\DownloadedFiles\"/>
    </mc:Choice>
  </mc:AlternateContent>
  <xr:revisionPtr revIDLastSave="0" documentId="13_ncr:1_{CBE75308-EC78-483C-B14D-B09B01E03C03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</sheets>
  <definedNames>
    <definedName name="_xlnm._FilterDatabase" localSheetId="0" hidden="1">גיליון1!$A$1:$W$96</definedName>
    <definedName name="חשבונית_חדש_1" localSheetId="0">גיליון1!$A$1:$N$96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9" i="1" l="1"/>
  <c r="X19" i="1" s="1"/>
  <c r="W19" i="1" s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2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Q7" i="1"/>
  <c r="P7" i="1"/>
  <c r="Q6" i="1"/>
  <c r="P6" i="1"/>
  <c r="Q5" i="1"/>
  <c r="P5" i="1"/>
  <c r="Q4" i="1"/>
  <c r="P4" i="1"/>
  <c r="Q3" i="1"/>
  <c r="P3" i="1"/>
  <c r="Q2" i="1"/>
  <c r="P2" i="1"/>
  <c r="W18" i="1" l="1"/>
  <c r="W16" i="1"/>
  <c r="W14" i="1"/>
  <c r="W12" i="1"/>
  <c r="W10" i="1"/>
  <c r="W8" i="1"/>
  <c r="W6" i="1"/>
  <c r="W4" i="1"/>
  <c r="X17" i="1"/>
  <c r="W17" i="1" s="1"/>
  <c r="W15" i="1"/>
  <c r="W13" i="1"/>
  <c r="W11" i="1"/>
  <c r="W9" i="1"/>
  <c r="W7" i="1"/>
  <c r="W5" i="1"/>
  <c r="W3" i="1"/>
  <c r="W2" i="1"/>
  <c r="AC31" i="1"/>
  <c r="AC32" i="1" l="1"/>
  <c r="AC3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חשבונית חדש 1" type="6" refreshedVersion="5" background="1" saveData="1">
    <textPr codePage="65001" sourceFile="C:\Users\היכל יצחק\Desktop\חשבונית חדש 1.txt" delimited="0">
      <textFields count="14">
        <textField/>
        <textField position="14"/>
        <textField position="40"/>
        <textField position="42"/>
        <textField position="58"/>
        <textField position="66"/>
        <textField position="77"/>
        <textField position="82"/>
        <textField position="90"/>
        <textField position="98"/>
        <textField position="102"/>
        <textField position="132"/>
        <textField position="147"/>
        <textField position="160"/>
      </textFields>
    </textPr>
  </connection>
</connections>
</file>

<file path=xl/sharedStrings.xml><?xml version="1.0" encoding="utf-8"?>
<sst xmlns="http://schemas.openxmlformats.org/spreadsheetml/2006/main" count="111" uniqueCount="56">
  <si>
    <t>קוד פריט</t>
  </si>
  <si>
    <t>תאור</t>
  </si>
  <si>
    <t>סה"כ</t>
  </si>
  <si>
    <t>ביסלי פלאפל 07 גרם</t>
  </si>
  <si>
    <t>יח</t>
  </si>
  <si>
    <t>מבצע:</t>
  </si>
  <si>
    <t>ישח</t>
  </si>
  <si>
    <t>10ב03 חטיפים מלוחים אסם עד</t>
  </si>
  <si>
    <t>11.00 80</t>
  </si>
  <si>
    <t>ביסלי גריל 07 גרם</t>
  </si>
  <si>
    <t>13.00 80</t>
  </si>
  <si>
    <t>ביסלי בצל 76 גרם</t>
  </si>
  <si>
    <t>ביסלי ברביקיו 76 גרם</t>
  </si>
  <si>
    <t>ביסלי פיצה 07 גרם</t>
  </si>
  <si>
    <t>במבה 08 גרם</t>
  </si>
  <si>
    <t>30.00 80</t>
  </si>
  <si>
    <t>אפרופו 05 גרם</t>
  </si>
  <si>
    <t>10.00 80</t>
  </si>
  <si>
    <t>פופקו בטעם חמאה ודבש80גר</t>
  </si>
  <si>
    <t>קרקר שומשום 1 ק"ג</t>
  </si>
  <si>
    <t>2ב53 קרקר שומשום\קרם קרק \זהב</t>
  </si>
  <si>
    <t>קרקר זהב 009 גרם</t>
  </si>
  <si>
    <t>קליק IN במילוי נוגט38גרם</t>
  </si>
  <si>
    <t>4ב21 חטיפי קליק 83-53 גרם</t>
  </si>
  <si>
    <t>תפוצ'יפס בטעם טבעי 05 גר</t>
  </si>
  <si>
    <t>8ב02 חטיפים מלוחים עלית עד</t>
  </si>
  <si>
    <t>16.00 80</t>
  </si>
  <si>
    <t>מיני ופלים משובחים 002 ג</t>
  </si>
  <si>
    <t>3ב21 מיני ופלים משובחים 002 ג</t>
  </si>
  <si>
    <t>עוגיות חמאה מן 003 גרם</t>
  </si>
  <si>
    <t>2ב01 עוגיות "מן" 003-052 גרם</t>
  </si>
  <si>
    <t>ופלים מן בטעם שוקולד200ג</t>
  </si>
  <si>
    <t>3ב09.01 ופלים מן 002-081 גרם</t>
  </si>
  <si>
    <t>סה"כ לפני מע"מ</t>
  </si>
  <si>
    <t>3,085.30    :</t>
  </si>
  <si>
    <t>:  . .</t>
  </si>
  <si>
    <t>: . .</t>
  </si>
  <si>
    <t>הוזמן</t>
  </si>
  <si>
    <t>סופק</t>
  </si>
  <si>
    <t>הנחה</t>
  </si>
  <si>
    <t>מע"מ</t>
  </si>
  <si>
    <t>תוצאה שלי</t>
  </si>
  <si>
    <t>הנחה ליח</t>
  </si>
  <si>
    <t>מחיר בקיוסק</t>
  </si>
  <si>
    <t>שילמתי בפועל</t>
  </si>
  <si>
    <t>שילמתי ליח</t>
  </si>
  <si>
    <t>ופלים מצופים כחול 22$10ג</t>
  </si>
  <si>
    <t>מארז ופלית בטעם שוקולד$</t>
  </si>
  <si>
    <t>מכירה *יחידות</t>
  </si>
  <si>
    <t>מארז</t>
  </si>
  <si>
    <t>כמות במארז</t>
  </si>
  <si>
    <t>יחידות שסופקו  במארזים</t>
  </si>
  <si>
    <t>תוצאה אחרי מכירה</t>
  </si>
  <si>
    <t>רווח</t>
  </si>
  <si>
    <t>סהכ לפני הנחה</t>
  </si>
  <si>
    <t>מחיר ליח לפני הנחה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</si>
</sst>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6">
    <xf numFmtId="0" fontId="0" fillId="0" borderId="0" xfId="0"/>
    <xf numFmtId="2" fontId="0" fillId="0" borderId="0" xfId="0" applyNumberFormat="1"/>
    <xf numFmtId="4" fontId="0" fillId="0" borderId="0" xfId="0" applyNumberFormat="1"/>
    <xf numFmtId="0" fontId="2" fillId="3" borderId="0" xfId="2"/>
    <xf numFmtId="0" fontId="1" fillId="2" borderId="0" xfId="1"/>
    <xf numFmtId="0" fontId="3" fillId="4" borderId="1" xfId="3"/>
  </cellXfs>
  <cellStyles count="4">
    <cellStyle name="Normal" xfId="0" builtinId="0"/>
    <cellStyle name="טוב" xfId="1" builtinId="26"/>
    <cellStyle name="ניטראלי" xfId="2" builtinId="28"/>
    <cellStyle name="פלט" xfId="3" builtinId="21"/>
  </cellStyles>
  <dxfs count="2">
    <dxf>
      <fill>
        <patternFill>
          <bgColor rgb="FFFF7C80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חשבונית חדש 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5"/>
  <sheetViews>
    <sheetView rightToLeft="1" tabSelected="1" topLeftCell="F1" workbookViewId="0">
      <pane ySplit="1" topLeftCell="A2" activePane="bottomLeft" state="frozen"/>
      <selection pane="bottomLeft" activeCell="G2" sqref="G2"/>
    </sheetView>
  </sheetViews>
  <sheetFormatPr defaultRowHeight="14.25" x14ac:dyDescent="0.2"/>
  <cols>
    <col min="1" max="1" width="16.5" style="1" customWidth="1"/>
    <col min="2" max="2" width="26.75" bestFit="1" customWidth="1"/>
    <col min="3" max="3" width="2.375" bestFit="1" customWidth="1"/>
    <col min="4" max="4" width="14.125" bestFit="1" customWidth="1"/>
    <col min="5" max="5" width="9.375" bestFit="1" customWidth="1"/>
    <col min="6" max="6" width="9.25" bestFit="1" customWidth="1"/>
    <col min="7" max="7" width="6.375" bestFit="1" customWidth="1"/>
    <col min="8" max="8" width="7.375" bestFit="1" customWidth="1"/>
    <col min="9" max="9" width="7.875" customWidth="1"/>
    <col min="10" max="10" width="3.625" customWidth="1"/>
    <col min="11" max="11" width="26.875" customWidth="1"/>
    <col min="12" max="12" width="6.875" bestFit="1" customWidth="1"/>
    <col min="13" max="13" width="9.5" bestFit="1" customWidth="1"/>
    <col min="14" max="14" width="8.375" customWidth="1"/>
    <col min="15" max="15" width="11.875" bestFit="1" customWidth="1"/>
    <col min="16" max="16" width="12.875" bestFit="1" customWidth="1"/>
    <col min="17" max="17" width="11" bestFit="1" customWidth="1"/>
    <col min="21" max="21" width="11.875" bestFit="1" customWidth="1"/>
    <col min="23" max="23" width="13.125" bestFit="1" customWidth="1"/>
    <col min="24" max="24" width="18.625" bestFit="1" customWidth="1"/>
    <col min="26" max="26" width="5" customWidth="1"/>
    <col min="27" max="27" width="10.375" bestFit="1" customWidth="1"/>
    <col min="28" max="28" width="10.25" bestFit="1" customWidth="1"/>
  </cols>
  <sheetData>
    <row r="1" spans="1:24" x14ac:dyDescent="0.2">
      <c r="A1" s="1" t="s">
        <v>0</v>
      </c>
      <c r="B1" t="s">
        <v>1</v>
      </c>
      <c r="D1" t="s">
        <v>54</v>
      </c>
      <c r="E1" t="s">
        <v>55</v>
      </c>
      <c r="F1" t="s">
        <v>37</v>
      </c>
      <c r="G1" t="s">
        <v>38</v>
      </c>
      <c r="H1" t="s">
        <v>5</v>
      </c>
      <c r="L1" t="s">
        <v>39</v>
      </c>
      <c r="M1" t="s">
        <v>42</v>
      </c>
      <c r="O1" t="s">
        <v>43</v>
      </c>
      <c r="P1" t="s">
        <v>44</v>
      </c>
      <c r="Q1" t="s">
        <v>45</v>
      </c>
      <c r="U1" t="s">
        <v>50</v>
      </c>
      <c r="V1" t="s">
        <v>49</v>
      </c>
      <c r="W1" t="s">
        <v>48</v>
      </c>
      <c r="X1" t="s">
        <v>51</v>
      </c>
    </row>
    <row r="2" spans="1:24" x14ac:dyDescent="0.2">
      <c r="A2" s="1">
        <v>43166</v>
      </c>
      <c r="B2" t="s">
        <v>3</v>
      </c>
      <c r="C2" t="s">
        <v>4</v>
      </c>
      <c r="D2">
        <v>38</v>
      </c>
      <c r="E2">
        <v>3.8</v>
      </c>
      <c r="F2">
        <v>10</v>
      </c>
      <c r="G2">
        <v>10</v>
      </c>
      <c r="H2" t="s">
        <v>5</v>
      </c>
      <c r="I2">
        <v>7961632</v>
      </c>
      <c r="J2" t="s">
        <v>6</v>
      </c>
      <c r="K2" t="s">
        <v>7</v>
      </c>
      <c r="L2">
        <v>-11.88</v>
      </c>
      <c r="M2">
        <v>-1.08</v>
      </c>
      <c r="N2" t="s">
        <v>8</v>
      </c>
      <c r="O2">
        <v>4</v>
      </c>
      <c r="P2">
        <f>D2+L2</f>
        <v>26.119999999999997</v>
      </c>
      <c r="Q2">
        <f>E2+M2</f>
        <v>2.7199999999999998</v>
      </c>
      <c r="V2">
        <f>IF(ISNUMBER(FIND("$",B:B)),1,0)</f>
        <v>0</v>
      </c>
      <c r="W2">
        <f t="shared" ref="W2:W16" si="0">IF(V2,X2*O2,O2*G2)</f>
        <v>40</v>
      </c>
    </row>
    <row r="3" spans="1:24" x14ac:dyDescent="0.2">
      <c r="A3" s="1">
        <v>14166</v>
      </c>
      <c r="B3" t="s">
        <v>9</v>
      </c>
      <c r="C3" t="s">
        <v>4</v>
      </c>
      <c r="D3">
        <v>38</v>
      </c>
      <c r="E3">
        <v>3.8</v>
      </c>
      <c r="F3">
        <v>10</v>
      </c>
      <c r="G3">
        <v>10</v>
      </c>
      <c r="H3" t="s">
        <v>5</v>
      </c>
      <c r="I3">
        <v>7961632</v>
      </c>
      <c r="J3" t="s">
        <v>6</v>
      </c>
      <c r="K3" t="s">
        <v>7</v>
      </c>
      <c r="L3">
        <v>-14.04</v>
      </c>
      <c r="M3">
        <v>-1.08</v>
      </c>
      <c r="N3" t="s">
        <v>10</v>
      </c>
      <c r="O3">
        <v>4</v>
      </c>
      <c r="P3">
        <f t="shared" ref="P3:P19" si="1">D3+L3</f>
        <v>23.96</v>
      </c>
      <c r="Q3">
        <f t="shared" ref="Q3:Q19" si="2">E3+M3</f>
        <v>2.7199999999999998</v>
      </c>
      <c r="V3">
        <f t="shared" ref="V3:V19" si="3">IF(ISNUMBER(FIND("$",B:B)),1,0)</f>
        <v>0</v>
      </c>
      <c r="W3">
        <f t="shared" si="0"/>
        <v>40</v>
      </c>
    </row>
    <row r="4" spans="1:24" x14ac:dyDescent="0.2">
      <c r="A4" s="1">
        <v>85166</v>
      </c>
      <c r="B4" t="s">
        <v>11</v>
      </c>
      <c r="C4" t="s">
        <v>4</v>
      </c>
      <c r="D4">
        <v>38</v>
      </c>
      <c r="E4">
        <v>3.8</v>
      </c>
      <c r="F4">
        <v>10</v>
      </c>
      <c r="G4">
        <v>10</v>
      </c>
      <c r="H4" t="s">
        <v>5</v>
      </c>
      <c r="I4">
        <v>7961632</v>
      </c>
      <c r="J4" t="s">
        <v>6</v>
      </c>
      <c r="K4" t="s">
        <v>7</v>
      </c>
      <c r="L4">
        <v>-14.04</v>
      </c>
      <c r="M4">
        <v>-1.08</v>
      </c>
      <c r="N4" t="s">
        <v>10</v>
      </c>
      <c r="O4">
        <v>4</v>
      </c>
      <c r="P4">
        <f t="shared" si="1"/>
        <v>23.96</v>
      </c>
      <c r="Q4">
        <f t="shared" si="2"/>
        <v>2.7199999999999998</v>
      </c>
      <c r="V4">
        <f t="shared" si="3"/>
        <v>0</v>
      </c>
      <c r="W4">
        <f t="shared" si="0"/>
        <v>40</v>
      </c>
    </row>
    <row r="5" spans="1:24" x14ac:dyDescent="0.2">
      <c r="A5" s="1">
        <v>56166</v>
      </c>
      <c r="B5" t="s">
        <v>12</v>
      </c>
      <c r="C5" t="s">
        <v>4</v>
      </c>
      <c r="D5">
        <v>38</v>
      </c>
      <c r="E5">
        <v>3.8</v>
      </c>
      <c r="F5">
        <v>10</v>
      </c>
      <c r="G5">
        <v>10</v>
      </c>
      <c r="H5" t="s">
        <v>5</v>
      </c>
      <c r="I5">
        <v>7961632</v>
      </c>
      <c r="J5" t="s">
        <v>6</v>
      </c>
      <c r="K5" t="s">
        <v>7</v>
      </c>
      <c r="L5">
        <v>-14.04</v>
      </c>
      <c r="M5">
        <v>-1.08</v>
      </c>
      <c r="N5" t="s">
        <v>10</v>
      </c>
      <c r="O5">
        <v>4</v>
      </c>
      <c r="P5">
        <f t="shared" si="1"/>
        <v>23.96</v>
      </c>
      <c r="Q5">
        <f t="shared" si="2"/>
        <v>2.7199999999999998</v>
      </c>
      <c r="V5">
        <f t="shared" si="3"/>
        <v>0</v>
      </c>
      <c r="W5">
        <f t="shared" si="0"/>
        <v>40</v>
      </c>
    </row>
    <row r="6" spans="1:24" x14ac:dyDescent="0.2">
      <c r="A6" s="1">
        <v>27166</v>
      </c>
      <c r="B6" t="s">
        <v>13</v>
      </c>
      <c r="C6" t="s">
        <v>4</v>
      </c>
      <c r="D6">
        <v>0</v>
      </c>
      <c r="F6">
        <v>10</v>
      </c>
      <c r="G6">
        <v>0</v>
      </c>
      <c r="O6">
        <v>4</v>
      </c>
      <c r="P6">
        <f t="shared" si="1"/>
        <v>0</v>
      </c>
      <c r="Q6">
        <f t="shared" si="2"/>
        <v>0</v>
      </c>
      <c r="V6">
        <f t="shared" si="3"/>
        <v>0</v>
      </c>
      <c r="W6">
        <f t="shared" si="0"/>
        <v>0</v>
      </c>
    </row>
    <row r="7" spans="1:24" x14ac:dyDescent="0.2">
      <c r="A7" s="1">
        <v>43166</v>
      </c>
      <c r="B7" t="s">
        <v>3</v>
      </c>
      <c r="C7" t="s">
        <v>4</v>
      </c>
      <c r="D7">
        <v>3.8</v>
      </c>
      <c r="E7">
        <v>3.8</v>
      </c>
      <c r="F7">
        <v>0</v>
      </c>
      <c r="G7">
        <v>1</v>
      </c>
      <c r="O7">
        <v>4</v>
      </c>
      <c r="P7">
        <f t="shared" si="1"/>
        <v>3.8</v>
      </c>
      <c r="Q7">
        <f t="shared" si="2"/>
        <v>3.8</v>
      </c>
      <c r="V7">
        <f t="shared" si="3"/>
        <v>0</v>
      </c>
      <c r="W7">
        <f t="shared" si="0"/>
        <v>4</v>
      </c>
    </row>
    <row r="8" spans="1:24" x14ac:dyDescent="0.2">
      <c r="A8" s="1">
        <v>81366</v>
      </c>
      <c r="B8" t="s">
        <v>14</v>
      </c>
      <c r="C8" t="s">
        <v>4</v>
      </c>
      <c r="D8">
        <v>117</v>
      </c>
      <c r="E8">
        <v>3.9</v>
      </c>
      <c r="F8">
        <v>30</v>
      </c>
      <c r="G8">
        <v>30</v>
      </c>
      <c r="H8" t="s">
        <v>5</v>
      </c>
      <c r="I8">
        <v>7961632</v>
      </c>
      <c r="J8" t="s">
        <v>6</v>
      </c>
      <c r="K8" t="s">
        <v>7</v>
      </c>
      <c r="L8">
        <v>-33</v>
      </c>
      <c r="M8">
        <v>-1.1000000000000001</v>
      </c>
      <c r="N8" t="s">
        <v>15</v>
      </c>
      <c r="O8">
        <v>4</v>
      </c>
      <c r="P8">
        <f t="shared" si="1"/>
        <v>84</v>
      </c>
      <c r="Q8">
        <f t="shared" si="2"/>
        <v>2.8</v>
      </c>
      <c r="V8">
        <f t="shared" si="3"/>
        <v>0</v>
      </c>
      <c r="W8">
        <f t="shared" si="0"/>
        <v>120</v>
      </c>
    </row>
    <row r="9" spans="1:24" x14ac:dyDescent="0.2">
      <c r="A9" s="1">
        <v>23366</v>
      </c>
      <c r="B9" t="s">
        <v>16</v>
      </c>
      <c r="C9" t="s">
        <v>4</v>
      </c>
      <c r="D9">
        <v>49</v>
      </c>
      <c r="E9">
        <v>4.9000000000000004</v>
      </c>
      <c r="F9">
        <v>10</v>
      </c>
      <c r="G9">
        <v>10</v>
      </c>
      <c r="H9" t="s">
        <v>5</v>
      </c>
      <c r="I9">
        <v>7961632</v>
      </c>
      <c r="J9" t="s">
        <v>6</v>
      </c>
      <c r="K9" t="s">
        <v>7</v>
      </c>
      <c r="L9">
        <v>-13.8</v>
      </c>
      <c r="M9">
        <v>-1.38</v>
      </c>
      <c r="N9" t="s">
        <v>17</v>
      </c>
      <c r="O9">
        <v>4</v>
      </c>
      <c r="P9">
        <f t="shared" si="1"/>
        <v>35.200000000000003</v>
      </c>
      <c r="Q9">
        <f t="shared" si="2"/>
        <v>3.5200000000000005</v>
      </c>
      <c r="V9">
        <f t="shared" si="3"/>
        <v>0</v>
      </c>
      <c r="W9">
        <f t="shared" si="0"/>
        <v>40</v>
      </c>
    </row>
    <row r="10" spans="1:24" x14ac:dyDescent="0.2">
      <c r="A10" s="1">
        <v>13466</v>
      </c>
      <c r="B10" t="s">
        <v>18</v>
      </c>
      <c r="C10" t="s">
        <v>4</v>
      </c>
      <c r="D10">
        <v>49</v>
      </c>
      <c r="E10">
        <v>4.9000000000000004</v>
      </c>
      <c r="F10">
        <v>10</v>
      </c>
      <c r="G10">
        <v>10</v>
      </c>
      <c r="H10" t="s">
        <v>5</v>
      </c>
      <c r="I10">
        <v>7961632</v>
      </c>
      <c r="J10" t="s">
        <v>6</v>
      </c>
      <c r="K10" t="s">
        <v>7</v>
      </c>
      <c r="L10">
        <v>-13.9</v>
      </c>
      <c r="M10">
        <v>-1.39</v>
      </c>
      <c r="N10" t="s">
        <v>17</v>
      </c>
      <c r="O10">
        <v>4</v>
      </c>
      <c r="P10">
        <f t="shared" si="1"/>
        <v>35.1</v>
      </c>
      <c r="Q10">
        <f t="shared" si="2"/>
        <v>3.5100000000000007</v>
      </c>
      <c r="V10">
        <f t="shared" si="3"/>
        <v>0</v>
      </c>
      <c r="W10">
        <f t="shared" si="0"/>
        <v>40</v>
      </c>
    </row>
    <row r="11" spans="1:24" x14ac:dyDescent="0.2">
      <c r="A11" s="1">
        <v>20747</v>
      </c>
      <c r="B11" t="s">
        <v>19</v>
      </c>
      <c r="C11" t="s">
        <v>4</v>
      </c>
      <c r="D11">
        <v>39.799999999999997</v>
      </c>
      <c r="E11">
        <v>19.899999999999999</v>
      </c>
      <c r="F11">
        <v>2</v>
      </c>
      <c r="G11">
        <v>2</v>
      </c>
      <c r="H11" t="s">
        <v>5</v>
      </c>
      <c r="I11">
        <v>8961632</v>
      </c>
      <c r="J11" t="s">
        <v>6</v>
      </c>
      <c r="K11" t="s">
        <v>20</v>
      </c>
      <c r="L11">
        <v>-8.56</v>
      </c>
      <c r="M11">
        <v>-4.28</v>
      </c>
      <c r="N11">
        <v>2</v>
      </c>
      <c r="O11">
        <v>4</v>
      </c>
      <c r="P11">
        <f t="shared" si="1"/>
        <v>31.239999999999995</v>
      </c>
      <c r="Q11">
        <f t="shared" si="2"/>
        <v>15.619999999999997</v>
      </c>
      <c r="V11">
        <f t="shared" si="3"/>
        <v>0</v>
      </c>
      <c r="W11">
        <f t="shared" si="0"/>
        <v>8</v>
      </c>
    </row>
    <row r="12" spans="1:24" x14ac:dyDescent="0.2">
      <c r="A12" s="1">
        <v>46747</v>
      </c>
      <c r="B12" t="s">
        <v>21</v>
      </c>
      <c r="C12" t="s">
        <v>4</v>
      </c>
      <c r="D12">
        <v>49.4</v>
      </c>
      <c r="E12">
        <v>24.7</v>
      </c>
      <c r="F12">
        <v>2</v>
      </c>
      <c r="G12">
        <v>2</v>
      </c>
      <c r="H12" t="s">
        <v>5</v>
      </c>
      <c r="I12">
        <v>8961632</v>
      </c>
      <c r="J12" t="s">
        <v>6</v>
      </c>
      <c r="K12" t="s">
        <v>20</v>
      </c>
      <c r="L12">
        <v>-10.64</v>
      </c>
      <c r="M12">
        <v>-5.32</v>
      </c>
      <c r="N12">
        <v>2</v>
      </c>
      <c r="O12">
        <v>4</v>
      </c>
      <c r="P12">
        <f t="shared" si="1"/>
        <v>38.76</v>
      </c>
      <c r="Q12">
        <f t="shared" si="2"/>
        <v>19.38</v>
      </c>
      <c r="V12">
        <f t="shared" si="3"/>
        <v>0</v>
      </c>
      <c r="W12">
        <f t="shared" si="0"/>
        <v>8</v>
      </c>
    </row>
    <row r="13" spans="1:24" x14ac:dyDescent="0.2">
      <c r="A13" s="1">
        <v>136161</v>
      </c>
      <c r="B13" t="s">
        <v>22</v>
      </c>
      <c r="C13" t="s">
        <v>4</v>
      </c>
      <c r="D13">
        <v>31.2</v>
      </c>
      <c r="E13">
        <v>3.9</v>
      </c>
      <c r="F13">
        <v>8</v>
      </c>
      <c r="G13">
        <v>8</v>
      </c>
      <c r="H13" t="s">
        <v>5</v>
      </c>
      <c r="I13">
        <v>5861632</v>
      </c>
      <c r="J13" t="s">
        <v>6</v>
      </c>
      <c r="K13" t="s">
        <v>23</v>
      </c>
      <c r="L13">
        <v>-7.2</v>
      </c>
      <c r="M13">
        <v>-0.9</v>
      </c>
      <c r="N13">
        <v>8</v>
      </c>
      <c r="O13">
        <v>4</v>
      </c>
      <c r="P13">
        <f t="shared" si="1"/>
        <v>24</v>
      </c>
      <c r="Q13">
        <f t="shared" si="2"/>
        <v>3</v>
      </c>
      <c r="V13">
        <f t="shared" si="3"/>
        <v>0</v>
      </c>
      <c r="W13">
        <f t="shared" si="0"/>
        <v>32</v>
      </c>
    </row>
    <row r="14" spans="1:24" x14ac:dyDescent="0.2">
      <c r="A14" s="1">
        <v>707871</v>
      </c>
      <c r="B14" t="s">
        <v>24</v>
      </c>
      <c r="C14" t="s">
        <v>4</v>
      </c>
      <c r="D14">
        <v>56</v>
      </c>
      <c r="E14">
        <v>3.5</v>
      </c>
      <c r="F14">
        <v>16</v>
      </c>
      <c r="G14">
        <v>16</v>
      </c>
      <c r="H14" t="s">
        <v>5</v>
      </c>
      <c r="I14">
        <v>9931632</v>
      </c>
      <c r="J14" t="s">
        <v>6</v>
      </c>
      <c r="K14" t="s">
        <v>25</v>
      </c>
      <c r="L14">
        <v>-12.8</v>
      </c>
      <c r="M14">
        <v>-0.8</v>
      </c>
      <c r="N14" t="s">
        <v>26</v>
      </c>
      <c r="O14">
        <v>4</v>
      </c>
      <c r="P14">
        <f t="shared" si="1"/>
        <v>43.2</v>
      </c>
      <c r="Q14">
        <f t="shared" si="2"/>
        <v>2.7</v>
      </c>
      <c r="V14">
        <f t="shared" si="3"/>
        <v>0</v>
      </c>
      <c r="W14">
        <f t="shared" si="0"/>
        <v>64</v>
      </c>
    </row>
    <row r="15" spans="1:24" x14ac:dyDescent="0.2">
      <c r="A15" s="1">
        <v>760113</v>
      </c>
      <c r="B15" t="s">
        <v>27</v>
      </c>
      <c r="C15" t="s">
        <v>4</v>
      </c>
      <c r="D15">
        <v>17.7</v>
      </c>
      <c r="E15">
        <v>5.9</v>
      </c>
      <c r="F15">
        <v>3</v>
      </c>
      <c r="G15">
        <v>3</v>
      </c>
      <c r="H15" t="s">
        <v>5</v>
      </c>
      <c r="I15">
        <v>2451632</v>
      </c>
      <c r="J15" t="s">
        <v>6</v>
      </c>
      <c r="K15" t="s">
        <v>28</v>
      </c>
      <c r="L15">
        <v>-5.7</v>
      </c>
      <c r="M15">
        <v>-1.9</v>
      </c>
      <c r="N15">
        <v>3</v>
      </c>
      <c r="O15">
        <v>5</v>
      </c>
      <c r="P15">
        <f t="shared" si="1"/>
        <v>12</v>
      </c>
      <c r="Q15">
        <f t="shared" si="2"/>
        <v>4</v>
      </c>
      <c r="V15">
        <f t="shared" si="3"/>
        <v>0</v>
      </c>
      <c r="W15">
        <f t="shared" si="0"/>
        <v>15</v>
      </c>
    </row>
    <row r="16" spans="1:24" x14ac:dyDescent="0.2">
      <c r="A16" s="1">
        <v>821113</v>
      </c>
      <c r="B16" t="s">
        <v>29</v>
      </c>
      <c r="C16" t="s">
        <v>4</v>
      </c>
      <c r="D16">
        <v>22.8</v>
      </c>
      <c r="E16">
        <v>5.7</v>
      </c>
      <c r="F16">
        <v>4</v>
      </c>
      <c r="G16">
        <v>4</v>
      </c>
      <c r="H16" t="s">
        <v>5</v>
      </c>
      <c r="I16">
        <v>1250332</v>
      </c>
      <c r="J16" t="s">
        <v>6</v>
      </c>
      <c r="K16" t="s">
        <v>30</v>
      </c>
      <c r="L16">
        <v>-2.8</v>
      </c>
      <c r="M16">
        <v>-0.7</v>
      </c>
      <c r="N16">
        <v>4</v>
      </c>
      <c r="O16">
        <v>6</v>
      </c>
      <c r="P16">
        <f t="shared" si="1"/>
        <v>20</v>
      </c>
      <c r="Q16">
        <f t="shared" si="2"/>
        <v>5</v>
      </c>
      <c r="V16">
        <f t="shared" si="3"/>
        <v>0</v>
      </c>
      <c r="W16">
        <f t="shared" si="0"/>
        <v>24</v>
      </c>
    </row>
    <row r="17" spans="1:29" x14ac:dyDescent="0.2">
      <c r="A17" s="1">
        <v>81113</v>
      </c>
      <c r="B17" t="s">
        <v>47</v>
      </c>
      <c r="C17" t="s">
        <v>4</v>
      </c>
      <c r="D17">
        <v>11.8</v>
      </c>
      <c r="E17">
        <v>5.9</v>
      </c>
      <c r="F17">
        <v>2</v>
      </c>
      <c r="G17">
        <v>2</v>
      </c>
      <c r="O17">
        <v>1</v>
      </c>
      <c r="P17">
        <f t="shared" si="1"/>
        <v>11.8</v>
      </c>
      <c r="Q17">
        <f t="shared" si="2"/>
        <v>5.9</v>
      </c>
      <c r="U17">
        <v>10</v>
      </c>
      <c r="V17">
        <f t="shared" si="3"/>
        <v>1</v>
      </c>
      <c r="W17">
        <f>IF(V17,X17*O17,O17*G17)</f>
        <v>20</v>
      </c>
      <c r="X17">
        <f>IF(V17,G17*U17,0)</f>
        <v>20</v>
      </c>
    </row>
    <row r="18" spans="1:29" x14ac:dyDescent="0.2">
      <c r="A18" s="1">
        <v>302113</v>
      </c>
      <c r="B18" t="s">
        <v>31</v>
      </c>
      <c r="C18" t="s">
        <v>4</v>
      </c>
      <c r="D18">
        <v>46.8</v>
      </c>
      <c r="E18">
        <v>3.9</v>
      </c>
      <c r="F18">
        <v>12</v>
      </c>
      <c r="G18">
        <v>12</v>
      </c>
      <c r="H18" t="s">
        <v>5</v>
      </c>
      <c r="I18">
        <v>1451632</v>
      </c>
      <c r="J18" t="s">
        <v>6</v>
      </c>
      <c r="K18" t="s">
        <v>32</v>
      </c>
      <c r="L18">
        <v>-3.2</v>
      </c>
      <c r="M18">
        <v>-0.27</v>
      </c>
      <c r="N18">
        <v>12</v>
      </c>
      <c r="O18">
        <v>4.5</v>
      </c>
      <c r="P18">
        <f t="shared" si="1"/>
        <v>43.599999999999994</v>
      </c>
      <c r="Q18">
        <f t="shared" si="2"/>
        <v>3.63</v>
      </c>
      <c r="V18">
        <f t="shared" si="3"/>
        <v>0</v>
      </c>
      <c r="W18">
        <f>IF(V18,X18*O18,O18*G18)</f>
        <v>54</v>
      </c>
    </row>
    <row r="19" spans="1:29" x14ac:dyDescent="0.2">
      <c r="A19" s="1">
        <v>524113</v>
      </c>
      <c r="B19" t="s">
        <v>46</v>
      </c>
      <c r="C19" t="s">
        <v>4</v>
      </c>
      <c r="D19">
        <v>11.8</v>
      </c>
      <c r="E19">
        <v>5.9</v>
      </c>
      <c r="F19">
        <v>2</v>
      </c>
      <c r="G19">
        <v>2</v>
      </c>
      <c r="O19">
        <v>1</v>
      </c>
      <c r="P19">
        <f t="shared" si="1"/>
        <v>11.8</v>
      </c>
      <c r="Q19">
        <f t="shared" si="2"/>
        <v>5.9</v>
      </c>
      <c r="U19">
        <v>10</v>
      </c>
      <c r="V19">
        <f t="shared" si="3"/>
        <v>1</v>
      </c>
      <c r="W19">
        <f t="shared" ref="W19" si="4">IF(V19,X19*O19,O19*G19)</f>
        <v>20</v>
      </c>
      <c r="X19">
        <f>IF(V19,G19*U19,0)</f>
        <v>20</v>
      </c>
    </row>
    <row r="26" spans="1:29" x14ac:dyDescent="0.2">
      <c r="AB26" s="1" t="s">
        <v>33</v>
      </c>
      <c r="AC26" t="s">
        <v>34</v>
      </c>
    </row>
    <row r="27" spans="1:29" x14ac:dyDescent="0.2">
      <c r="AB27" t="s">
        <v>40</v>
      </c>
      <c r="AC27">
        <v>524.5</v>
      </c>
    </row>
    <row r="28" spans="1:29" x14ac:dyDescent="0.2">
      <c r="AB28" t="s">
        <v>2</v>
      </c>
      <c r="AC28" s="2">
        <v>3609.8</v>
      </c>
    </row>
    <row r="31" spans="1:29" x14ac:dyDescent="0.2">
      <c r="AB31" s="3" t="s">
        <v>41</v>
      </c>
      <c r="AC31" s="3">
        <f>SUM(P:P)</f>
        <v>492.50000000000006</v>
      </c>
    </row>
    <row r="32" spans="1:29" ht="15" x14ac:dyDescent="0.25">
      <c r="AB32" s="5" t="s">
        <v>52</v>
      </c>
      <c r="AC32" s="5">
        <f>SUM(W:W)</f>
        <v>609</v>
      </c>
    </row>
    <row r="33" spans="28:29" x14ac:dyDescent="0.2">
      <c r="AB33" s="4" t="s">
        <v>53</v>
      </c>
      <c r="AC33" s="4">
        <f>AC32-AC31</f>
        <v>116.49999999999994</v>
      </c>
    </row>
    <row r="94" spans="8:8" x14ac:dyDescent="0.2">
      <c r="H94" t="s">
        <v>35</v>
      </c>
    </row>
    <row r="95" spans="8:8" x14ac:dyDescent="0.2">
      <c r="H95" t="s">
        <v>36</v>
      </c>
    </row>
  </sheetData>
  <autoFilter ref="A1:W96" xr:uid="{00000000-0009-0000-0000-000000000000}"/>
  <conditionalFormatting sqref="F2:G1000">
    <cfRule type="expression" dxfId="1" priority="1">
      <formula>$F2&lt;&gt;$G2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גיליון1</vt:lpstr>
      <vt:lpstr>גיליון1!חשבונית_חדש_1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היכל יצחק</dc:creator>
  <cp:lastModifiedBy>xl3391</cp:lastModifiedBy>
  <dcterms:created xsi:type="dcterms:W3CDTF">2020-06-07T11:30:46Z</dcterms:created>
  <dcterms:modified xsi:type="dcterms:W3CDTF">2020-06-07T19:02:35Z</dcterms:modified>
</cp:coreProperties>
</file>