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4075" windowHeight="12090"/>
  </bookViews>
  <sheets>
    <sheet name="דוח נסיעה" sheetId="4" r:id="rId1"/>
  </sheets>
  <calcPr calcId="145621"/>
</workbook>
</file>

<file path=xl/calcChain.xml><?xml version="1.0" encoding="utf-8"?>
<calcChain xmlns="http://schemas.openxmlformats.org/spreadsheetml/2006/main">
  <c r="C11" i="4" l="1"/>
  <c r="E23" i="4" l="1"/>
  <c r="G23" i="4" s="1"/>
  <c r="E24" i="4"/>
  <c r="D28" i="4"/>
  <c r="C28" i="4"/>
  <c r="E25" i="4"/>
  <c r="E26" i="4"/>
  <c r="E27" i="4"/>
  <c r="G27" i="4" s="1"/>
  <c r="H27" i="4" s="1"/>
  <c r="C19" i="4"/>
  <c r="F24" i="4"/>
  <c r="E28" i="4" l="1"/>
  <c r="G24" i="4"/>
  <c r="H24" i="4" s="1"/>
  <c r="F26" i="4"/>
  <c r="G26" i="4" s="1"/>
  <c r="H26" i="4" s="1"/>
  <c r="F25" i="4"/>
  <c r="G25" i="4" l="1"/>
  <c r="H25" i="4" s="1"/>
  <c r="H23" i="4"/>
  <c r="G28" i="4" l="1"/>
  <c r="H28" i="4"/>
</calcChain>
</file>

<file path=xl/sharedStrings.xml><?xml version="1.0" encoding="utf-8"?>
<sst xmlns="http://schemas.openxmlformats.org/spreadsheetml/2006/main" count="74" uniqueCount="73">
  <si>
    <t>נוסע:</t>
  </si>
  <si>
    <t>מטרת הנסיעה:</t>
  </si>
  <si>
    <t>תאריך יציאה:</t>
  </si>
  <si>
    <t>תאריך חזרה:</t>
  </si>
  <si>
    <t>מספר ימים:</t>
  </si>
  <si>
    <t>פרטים</t>
  </si>
  <si>
    <t>מחלקת הטיסה</t>
  </si>
  <si>
    <t>עלות הטיסה:</t>
  </si>
  <si>
    <t>מותר בניכוי</t>
  </si>
  <si>
    <t>מותר בניכוי ליום</t>
  </si>
  <si>
    <t>עלות בפועל</t>
  </si>
  <si>
    <t>לינה עם קבלות</t>
  </si>
  <si>
    <t>לינה ואשל בלי קבלות</t>
  </si>
  <si>
    <t>יעד:</t>
  </si>
  <si>
    <t>שם הגוף:</t>
  </si>
  <si>
    <t>מס' חשבונית</t>
  </si>
  <si>
    <t>מספר ימים</t>
  </si>
  <si>
    <t>הערות:</t>
  </si>
  <si>
    <t>א</t>
  </si>
  <si>
    <t>ב</t>
  </si>
  <si>
    <t>הסכומים מעודכנים ל-2016.</t>
  </si>
  <si>
    <t>ג</t>
  </si>
  <si>
    <t>ד</t>
  </si>
  <si>
    <t>נלוות:</t>
  </si>
  <si>
    <t>טיסה:</t>
  </si>
  <si>
    <t>סה"כ:</t>
  </si>
  <si>
    <t>חייב בעודפות</t>
  </si>
  <si>
    <t>סה"כ מותר בניכוי</t>
  </si>
  <si>
    <t>עלות טיסה מותר מחיר של מחלקה רגילה/תיירים. תוספת למחלקה ראשונה חייבת בעודפות.</t>
  </si>
  <si>
    <t>אחר</t>
  </si>
  <si>
    <t>סוג ההוצאה</t>
  </si>
  <si>
    <t>דוח טיסה לחו"ל מס'</t>
  </si>
  <si>
    <t>חתימה:</t>
  </si>
  <si>
    <t>8 – 90 לילות</t>
  </si>
  <si>
    <t>90 + לילות</t>
  </si>
  <si>
    <t>אוסטריה</t>
  </si>
  <si>
    <t>בריטניה</t>
  </si>
  <si>
    <t>יוון</t>
  </si>
  <si>
    <t>צרפת</t>
  </si>
  <si>
    <t>אוסטרליה</t>
  </si>
  <si>
    <t>גרמניה</t>
  </si>
  <si>
    <t>יפן</t>
  </si>
  <si>
    <t>קטאר</t>
  </si>
  <si>
    <t>איטליה</t>
  </si>
  <si>
    <t>דובאי</t>
  </si>
  <si>
    <t>לוקסמבורג</t>
  </si>
  <si>
    <t>קוריאה</t>
  </si>
  <si>
    <t>איסלנד</t>
  </si>
  <si>
    <t>דנמרק</t>
  </si>
  <si>
    <t>נורבגיה</t>
  </si>
  <si>
    <t>קמרון</t>
  </si>
  <si>
    <t>אירלנד</t>
  </si>
  <si>
    <t>הולנד</t>
  </si>
  <si>
    <t>ספרד</t>
  </si>
  <si>
    <t>קנדה</t>
  </si>
  <si>
    <t>אנגולה</t>
  </si>
  <si>
    <t>הונג קונג</t>
  </si>
  <si>
    <t>עומאן</t>
  </si>
  <si>
    <t>שבדיה</t>
  </si>
  <si>
    <t>בלגיה</t>
  </si>
  <si>
    <t>טיוואן</t>
  </si>
  <si>
    <t>פינלנד</t>
  </si>
  <si>
    <t>שוויץ</t>
  </si>
  <si>
    <t>אשל אם נדרשה לינה</t>
  </si>
  <si>
    <t>שכירות רכב</t>
  </si>
  <si>
    <t>במדינות הבאות תקרת ההוצאות המוכרות ללינה ואש"ל גבוהות ב- 25% :</t>
  </si>
  <si>
    <t>תוספת מדינה</t>
  </si>
  <si>
    <t>תוספת מדינה?</t>
  </si>
  <si>
    <t>לינה - עד 7 לילות, מעבר לכך:</t>
  </si>
  <si>
    <t>117 $ ללילה, החל מהלילה הראשון.</t>
  </si>
  <si>
    <t>יש למלא 0 או 25% לפי הערה ג</t>
  </si>
  <si>
    <t>אם יש טיסה לכמה מדינות, שחלקן עם תוספת וחלקן לא - יש להוסיף שורות.</t>
  </si>
  <si>
    <t>75% מההוצאה אך לא פחות מ- 119 $ ולא יותר מ- 200 $ ללילה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</si>
</sst>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₪&quot;\ * #,##0.00_ ;_ &quot;₪&quot;\ * \-#,##0.00_ ;_ &quot;₪&quot;\ * &quot;-&quot;??_ ;_ @_ "/>
    <numFmt numFmtId="164" formatCode="_-[$$-409]* #,##0.00_ ;_-[$$-409]* \-#,##0.00\ ;_-[$$-409]* &quot;-&quot;??_ ;_-@_ "/>
    <numFmt numFmtId="165" formatCode="_-[$$-409]* #,##0_ ;_-[$$-409]* \-#,##0\ ;_-[$$-409]* &quot;-&quot;??_ ;_-@_ "/>
  </numFmts>
  <fonts count="10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u/>
      <sz val="11"/>
      <color theme="1"/>
      <name val="David"/>
      <family val="2"/>
    </font>
    <font>
      <sz val="11"/>
      <color theme="1"/>
      <name val="David"/>
      <family val="2"/>
    </font>
    <font>
      <b/>
      <sz val="11"/>
      <color theme="1"/>
      <name val="David"/>
      <family val="2"/>
    </font>
    <font>
      <sz val="11"/>
      <color rgb="FFFF0000"/>
      <name val="David"/>
      <family val="2"/>
    </font>
    <font>
      <u/>
      <sz val="11"/>
      <color theme="1"/>
      <name val="David"/>
      <family val="2"/>
    </font>
    <font>
      <sz val="11"/>
      <color rgb="FF000000"/>
      <name val="David"/>
      <family val="2"/>
    </font>
    <font>
      <b/>
      <sz val="14"/>
      <color theme="1"/>
      <name val="David"/>
      <family val="2"/>
    </font>
    <font>
      <sz val="11"/>
      <color theme="4"/>
      <name val="David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14" fontId="3" fillId="0" borderId="0" xfId="0" applyNumberFormat="1" applyFont="1"/>
    <xf numFmtId="2" fontId="3" fillId="0" borderId="0" xfId="0" applyNumberFormat="1" applyFont="1"/>
    <xf numFmtId="1" fontId="3" fillId="0" borderId="0" xfId="0" applyNumberFormat="1" applyFont="1"/>
    <xf numFmtId="2" fontId="5" fillId="0" borderId="0" xfId="0" applyNumberFormat="1" applyFont="1"/>
    <xf numFmtId="164" fontId="3" fillId="0" borderId="0" xfId="0" applyNumberFormat="1" applyFont="1"/>
    <xf numFmtId="0" fontId="4" fillId="0" borderId="0" xfId="0" applyFont="1" applyAlignment="1">
      <alignment wrapText="1"/>
    </xf>
    <xf numFmtId="0" fontId="5" fillId="0" borderId="0" xfId="0" applyFont="1"/>
    <xf numFmtId="44" fontId="3" fillId="0" borderId="0" xfId="1" applyFont="1"/>
    <xf numFmtId="0" fontId="3" fillId="0" borderId="0" xfId="0" applyFont="1" applyBorder="1"/>
    <xf numFmtId="0" fontId="4" fillId="0" borderId="0" xfId="0" applyFont="1" applyBorder="1"/>
    <xf numFmtId="165" fontId="3" fillId="0" borderId="0" xfId="1" applyNumberFormat="1" applyFont="1" applyBorder="1"/>
    <xf numFmtId="165" fontId="3" fillId="0" borderId="0" xfId="0" applyNumberFormat="1" applyFont="1" applyBorder="1"/>
    <xf numFmtId="165" fontId="4" fillId="0" borderId="0" xfId="0" applyNumberFormat="1" applyFont="1" applyBorder="1"/>
    <xf numFmtId="0" fontId="3" fillId="0" borderId="0" xfId="0" applyFont="1" applyAlignment="1">
      <alignment horizontal="right" readingOrder="2"/>
    </xf>
    <xf numFmtId="0" fontId="6" fillId="0" borderId="6" xfId="0" applyFont="1" applyBorder="1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vertical="center" readingOrder="2"/>
    </xf>
    <xf numFmtId="0" fontId="7" fillId="0" borderId="2" xfId="0" applyFont="1" applyBorder="1" applyAlignment="1">
      <alignment horizontal="right" vertical="center" readingOrder="2"/>
    </xf>
    <xf numFmtId="0" fontId="7" fillId="0" borderId="3" xfId="0" applyFont="1" applyBorder="1" applyAlignment="1">
      <alignment horizontal="right" vertical="center" readingOrder="2"/>
    </xf>
    <xf numFmtId="0" fontId="3" fillId="0" borderId="3" xfId="0" applyFont="1" applyBorder="1"/>
    <xf numFmtId="0" fontId="3" fillId="0" borderId="4" xfId="0" applyFont="1" applyBorder="1"/>
    <xf numFmtId="0" fontId="7" fillId="0" borderId="5" xfId="0" applyFont="1" applyBorder="1" applyAlignment="1">
      <alignment horizontal="right" vertical="center" readingOrder="2"/>
    </xf>
    <xf numFmtId="0" fontId="7" fillId="0" borderId="6" xfId="0" applyFont="1" applyBorder="1" applyAlignment="1">
      <alignment horizontal="right" vertical="center" readingOrder="2"/>
    </xf>
    <xf numFmtId="0" fontId="3" fillId="0" borderId="6" xfId="0" applyFont="1" applyBorder="1"/>
    <xf numFmtId="0" fontId="3" fillId="0" borderId="7" xfId="0" applyFont="1" applyBorder="1"/>
    <xf numFmtId="0" fontId="8" fillId="0" borderId="6" xfId="0" applyFont="1" applyBorder="1"/>
    <xf numFmtId="44" fontId="3" fillId="0" borderId="6" xfId="1" applyFont="1" applyBorder="1"/>
    <xf numFmtId="2" fontId="3" fillId="0" borderId="1" xfId="0" applyNumberFormat="1" applyFont="1" applyBorder="1"/>
    <xf numFmtId="1" fontId="3" fillId="0" borderId="1" xfId="0" applyNumberFormat="1" applyFont="1" applyBorder="1"/>
    <xf numFmtId="165" fontId="3" fillId="0" borderId="1" xfId="0" applyNumberFormat="1" applyFont="1" applyBorder="1"/>
    <xf numFmtId="0" fontId="3" fillId="0" borderId="1" xfId="0" applyFont="1" applyBorder="1"/>
    <xf numFmtId="165" fontId="9" fillId="0" borderId="0" xfId="0" applyNumberFormat="1" applyFont="1" applyBorder="1"/>
    <xf numFmtId="9" fontId="3" fillId="0" borderId="1" xfId="2" applyFont="1" applyBorder="1"/>
    <xf numFmtId="14" fontId="5" fillId="0" borderId="6" xfId="0" applyNumberFormat="1" applyFont="1" applyBorder="1"/>
    <xf numFmtId="14" fontId="5" fillId="0" borderId="1" xfId="0" applyNumberFormat="1" applyFont="1" applyBorder="1"/>
    <xf numFmtId="2" fontId="5" fillId="0" borderId="1" xfId="0" applyNumberFormat="1" applyFont="1" applyFill="1" applyBorder="1"/>
    <xf numFmtId="0" fontId="7" fillId="0" borderId="0" xfId="0" applyFont="1" applyBorder="1" applyAlignment="1">
      <alignment vertical="center" readingOrder="2"/>
    </xf>
    <xf numFmtId="2" fontId="5" fillId="0" borderId="6" xfId="0" applyNumberFormat="1" applyFont="1" applyBorder="1"/>
    <xf numFmtId="2" fontId="5" fillId="0" borderId="1" xfId="0" applyNumberFormat="1" applyFont="1" applyBorder="1"/>
    <xf numFmtId="0" fontId="5" fillId="0" borderId="0" xfId="0" applyFont="1" applyFill="1"/>
    <xf numFmtId="0" fontId="3" fillId="0" borderId="0" xfId="0" applyNumberFormat="1" applyFont="1" applyBorder="1"/>
  </cellXfs>
  <cellStyles count="3">
    <cellStyle name="Currency" xfId="1" builtinId="4"/>
    <cellStyle name="Normal" xfId="0" builtinId="0"/>
    <cellStyle name="Percent" xfId="2" builtinId="5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_-[$$-409]* #,##0_ ;_-[$$-409]* \-#,##0\ ;_-[$$-409]* &quot;-&quot;??_ ;_-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_-[$$-409]* #,##0_ ;_-[$$-409]* \-#,##0\ ;_-[$$-409]* &quot;-&quot;??_ ;_-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_-[$$-409]* #,##0_ ;_-[$$-409]* \-#,##0\ ;_-[$$-409]* &quot;-&quot;??_ ;_-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_-[$$-409]* #,##0_ ;_-[$$-409]* \-#,##0\ ;_-[$$-409]* &quot;-&quot;??_ ;_-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_-[$$-409]* #,##0_ ;_-[$$-409]* \-#,##0\ ;_-[$$-409]* &quot;-&quot;??_ ;_-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65" formatCode="_-[$$-409]* #,##0_ ;_-[$$-409]* \-#,##0\ ;_-[$$-409]* &quot;-&quot;??_ ;_-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B22:I28" totalsRowShown="0" headerRowDxfId="9" dataDxfId="8">
  <autoFilter ref="B22:I28"/>
  <tableColumns count="8">
    <tableColumn id="1" name="סוג ההוצאה" dataDxfId="7"/>
    <tableColumn id="2" name="עלות בפועל" dataDxfId="6" dataCellStyle="Currency"/>
    <tableColumn id="3" name="מותר בניכוי ליום" dataDxfId="5"/>
    <tableColumn id="8" name="תוספת מדינה" dataDxfId="4">
      <calculatedColumnFormula>טבלה1[[#This Row],[מותר בניכוי ליום]]*1.25</calculatedColumnFormula>
    </tableColumn>
    <tableColumn id="4" name="מספר ימים" dataDxfId="3"/>
    <tableColumn id="5" name="סה&quot;כ מותר בניכוי" dataDxfId="2"/>
    <tableColumn id="6" name="חייב בעודפות" dataDxfId="1"/>
    <tableColumn id="7" name="פרטים" dataDxfId="0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rightToLeft="1" tabSelected="1" view="pageBreakPreview" topLeftCell="A16" zoomScaleNormal="100" zoomScaleSheetLayoutView="100" workbookViewId="0">
      <selection activeCell="G29" sqref="G29"/>
    </sheetView>
  </sheetViews>
  <sheetFormatPr defaultRowHeight="15" outlineLevelRow="1" x14ac:dyDescent="0.25"/>
  <cols>
    <col min="1" max="1" width="3" style="1" customWidth="1"/>
    <col min="2" max="2" width="19.5" style="1" customWidth="1"/>
    <col min="3" max="3" width="12.25" style="1" customWidth="1"/>
    <col min="4" max="4" width="9.75" style="1" bestFit="1" customWidth="1"/>
    <col min="5" max="5" width="7.25" style="1" customWidth="1"/>
    <col min="6" max="6" width="7.375" style="1" customWidth="1"/>
    <col min="7" max="7" width="16.375" style="1" customWidth="1"/>
    <col min="8" max="8" width="8.875" style="1" customWidth="1"/>
    <col min="9" max="9" width="9.5" style="1" customWidth="1"/>
    <col min="10" max="10" width="11.875" style="1" customWidth="1"/>
    <col min="11" max="11" width="17.25" style="1" bestFit="1" customWidth="1"/>
    <col min="12" max="12" width="9.5" style="1" bestFit="1" customWidth="1"/>
    <col min="13" max="13" width="13.125" style="1" bestFit="1" customWidth="1"/>
    <col min="14" max="14" width="10" style="1" bestFit="1" customWidth="1"/>
    <col min="15" max="15" width="9.625" style="1" bestFit="1" customWidth="1"/>
    <col min="16" max="16" width="12" style="1" bestFit="1" customWidth="1"/>
    <col min="17" max="16384" width="9" style="1"/>
  </cols>
  <sheetData>
    <row r="1" spans="2:9" ht="18.75" x14ac:dyDescent="0.3">
      <c r="C1" s="31" t="s">
        <v>31</v>
      </c>
      <c r="D1" s="29"/>
      <c r="E1" s="29"/>
    </row>
    <row r="3" spans="2:9" x14ac:dyDescent="0.25">
      <c r="B3" s="2" t="s">
        <v>14</v>
      </c>
      <c r="C3" s="18"/>
    </row>
    <row r="4" spans="2:9" x14ac:dyDescent="0.25">
      <c r="B4" s="2" t="s">
        <v>0</v>
      </c>
      <c r="C4" s="18"/>
    </row>
    <row r="5" spans="2:9" x14ac:dyDescent="0.25">
      <c r="B5" s="2" t="s">
        <v>1</v>
      </c>
      <c r="C5" s="41"/>
      <c r="D5" s="29"/>
      <c r="E5" s="29"/>
      <c r="F5" s="29"/>
      <c r="G5" s="43"/>
      <c r="H5" s="29"/>
      <c r="I5" s="29"/>
    </row>
    <row r="6" spans="2:9" x14ac:dyDescent="0.25">
      <c r="B6" s="2"/>
      <c r="C6" s="41"/>
      <c r="D6" s="36"/>
      <c r="E6" s="36"/>
      <c r="F6" s="36"/>
      <c r="G6" s="44"/>
      <c r="H6" s="36"/>
      <c r="I6" s="36"/>
    </row>
    <row r="8" spans="2:9" x14ac:dyDescent="0.25">
      <c r="B8" s="3" t="s">
        <v>24</v>
      </c>
    </row>
    <row r="9" spans="2:9" x14ac:dyDescent="0.25">
      <c r="B9" s="2" t="s">
        <v>2</v>
      </c>
      <c r="C9" s="39">
        <v>42736</v>
      </c>
      <c r="G9" s="4"/>
    </row>
    <row r="10" spans="2:9" x14ac:dyDescent="0.25">
      <c r="B10" s="2" t="s">
        <v>3</v>
      </c>
      <c r="C10" s="40">
        <v>42746</v>
      </c>
      <c r="G10" s="4"/>
    </row>
    <row r="11" spans="2:9" x14ac:dyDescent="0.25">
      <c r="B11" s="2" t="s">
        <v>4</v>
      </c>
      <c r="C11" s="33">
        <f>+C10-C9</f>
        <v>10</v>
      </c>
      <c r="G11" s="5"/>
    </row>
    <row r="12" spans="2:9" x14ac:dyDescent="0.25">
      <c r="B12" s="2" t="s">
        <v>13</v>
      </c>
      <c r="C12" s="33"/>
      <c r="G12" s="5"/>
    </row>
    <row r="13" spans="2:9" x14ac:dyDescent="0.25">
      <c r="B13" s="2" t="s">
        <v>67</v>
      </c>
      <c r="C13" s="38">
        <v>0</v>
      </c>
      <c r="E13" s="1" t="s">
        <v>70</v>
      </c>
    </row>
    <row r="14" spans="2:9" x14ac:dyDescent="0.25">
      <c r="B14" s="2" t="s">
        <v>15</v>
      </c>
      <c r="C14" s="34"/>
      <c r="G14" s="6"/>
    </row>
    <row r="16" spans="2:9" x14ac:dyDescent="0.25">
      <c r="B16" s="2" t="s">
        <v>7</v>
      </c>
      <c r="C16" s="35"/>
      <c r="G16" s="8"/>
    </row>
    <row r="17" spans="1:9" x14ac:dyDescent="0.25">
      <c r="B17" s="2" t="s">
        <v>6</v>
      </c>
      <c r="C17" s="36"/>
    </row>
    <row r="18" spans="1:9" x14ac:dyDescent="0.25">
      <c r="B18" s="9" t="s">
        <v>8</v>
      </c>
      <c r="C18" s="41"/>
      <c r="G18" s="7"/>
      <c r="I18" s="10"/>
    </row>
    <row r="19" spans="1:9" x14ac:dyDescent="0.25">
      <c r="B19" s="13" t="s">
        <v>26</v>
      </c>
      <c r="C19" s="32">
        <f>C16-C18</f>
        <v>0</v>
      </c>
      <c r="G19" s="11"/>
    </row>
    <row r="20" spans="1:9" x14ac:dyDescent="0.25">
      <c r="D20" s="2"/>
      <c r="E20" s="2"/>
      <c r="F20" s="2"/>
      <c r="G20" s="2"/>
      <c r="H20" s="2"/>
      <c r="I20" s="2"/>
    </row>
    <row r="21" spans="1:9" x14ac:dyDescent="0.25">
      <c r="B21" s="3" t="s">
        <v>23</v>
      </c>
      <c r="C21" s="2"/>
      <c r="F21" s="5"/>
      <c r="G21" s="5"/>
      <c r="H21" s="5"/>
      <c r="I21" s="5"/>
    </row>
    <row r="22" spans="1:9" ht="30" x14ac:dyDescent="0.25">
      <c r="B22" s="19" t="s">
        <v>30</v>
      </c>
      <c r="C22" s="20" t="s">
        <v>10</v>
      </c>
      <c r="D22" s="20" t="s">
        <v>9</v>
      </c>
      <c r="E22" s="20" t="s">
        <v>66</v>
      </c>
      <c r="F22" s="20" t="s">
        <v>16</v>
      </c>
      <c r="G22" s="20" t="s">
        <v>27</v>
      </c>
      <c r="H22" s="20" t="s">
        <v>26</v>
      </c>
      <c r="I22" s="21" t="s">
        <v>5</v>
      </c>
    </row>
    <row r="23" spans="1:9" x14ac:dyDescent="0.25">
      <c r="B23" s="12" t="s">
        <v>64</v>
      </c>
      <c r="C23" s="14"/>
      <c r="D23" s="37">
        <v>60</v>
      </c>
      <c r="E23" s="15">
        <f>טבלה1[[#This Row],[מותר בניכוי ליום]]*(1+C13)</f>
        <v>60</v>
      </c>
      <c r="F23" s="46">
        <v>7</v>
      </c>
      <c r="G23" s="15">
        <f>E23*F23</f>
        <v>420</v>
      </c>
      <c r="H23" s="15">
        <f>IF(C23-G23&lt;0,0,C23-G23)</f>
        <v>0</v>
      </c>
    </row>
    <row r="24" spans="1:9" outlineLevel="1" x14ac:dyDescent="0.25">
      <c r="B24" s="12" t="s">
        <v>11</v>
      </c>
      <c r="C24" s="14">
        <v>0</v>
      </c>
      <c r="D24" s="37">
        <v>272</v>
      </c>
      <c r="E24" s="15">
        <f>טבלה1[[#This Row],[מותר בניכוי ליום]]*1.25</f>
        <v>340</v>
      </c>
      <c r="F24" s="46">
        <f>$C$11</f>
        <v>10</v>
      </c>
      <c r="G24" s="15">
        <f t="shared" ref="G24:G27" si="0">E24*F24</f>
        <v>3400</v>
      </c>
      <c r="H24" s="15">
        <f>IF(C24-G24&lt;0,0,C24-G24)</f>
        <v>0</v>
      </c>
    </row>
    <row r="25" spans="1:9" ht="14.25" customHeight="1" outlineLevel="1" x14ac:dyDescent="0.25">
      <c r="B25" s="12" t="s">
        <v>63</v>
      </c>
      <c r="C25" s="14">
        <v>0</v>
      </c>
      <c r="D25" s="37">
        <v>76</v>
      </c>
      <c r="E25" s="15">
        <f>טבלה1[[#This Row],[מותר בניכוי ליום]]*1.25</f>
        <v>95</v>
      </c>
      <c r="F25" s="46">
        <f>$C$11</f>
        <v>10</v>
      </c>
      <c r="G25" s="15">
        <f t="shared" si="0"/>
        <v>950</v>
      </c>
      <c r="H25" s="15">
        <f>IF(C25-G25&lt;0,0,C25-G25)</f>
        <v>0</v>
      </c>
    </row>
    <row r="26" spans="1:9" outlineLevel="1" x14ac:dyDescent="0.25">
      <c r="B26" s="12" t="s">
        <v>12</v>
      </c>
      <c r="C26" s="14">
        <v>0</v>
      </c>
      <c r="D26" s="37">
        <v>128</v>
      </c>
      <c r="E26" s="15">
        <f>טבלה1[[#This Row],[מותר בניכוי ליום]]*1.25</f>
        <v>160</v>
      </c>
      <c r="F26" s="46">
        <f>$C$11</f>
        <v>10</v>
      </c>
      <c r="G26" s="15">
        <f t="shared" si="0"/>
        <v>1600</v>
      </c>
      <c r="H26" s="15">
        <f>IF(C26-G26&lt;0,0,C26-G26)</f>
        <v>0</v>
      </c>
    </row>
    <row r="27" spans="1:9" x14ac:dyDescent="0.25">
      <c r="B27" s="12" t="s">
        <v>29</v>
      </c>
      <c r="C27" s="14">
        <v>0</v>
      </c>
      <c r="D27" s="37">
        <v>0</v>
      </c>
      <c r="E27" s="15">
        <f>טבלה1[[#This Row],[מותר בניכוי ליום]]*1.25</f>
        <v>0</v>
      </c>
      <c r="F27" s="46">
        <v>10</v>
      </c>
      <c r="G27" s="15">
        <f t="shared" si="0"/>
        <v>0</v>
      </c>
      <c r="H27" s="15">
        <f>IF(C27-G27&lt;0,0,C27-G27)</f>
        <v>0</v>
      </c>
      <c r="I27" s="45"/>
    </row>
    <row r="28" spans="1:9" x14ac:dyDescent="0.25">
      <c r="B28" s="13" t="s">
        <v>25</v>
      </c>
      <c r="C28" s="16">
        <f>SUM(C23:C27)</f>
        <v>0</v>
      </c>
      <c r="D28" s="16">
        <f>SUM(D23:D27)</f>
        <v>536</v>
      </c>
      <c r="E28" s="16">
        <f>SUM(E23:E27)</f>
        <v>655</v>
      </c>
      <c r="F28" s="16"/>
      <c r="G28" s="16">
        <f>SUM(G23:G27)</f>
        <v>6370</v>
      </c>
      <c r="H28" s="16">
        <f>SUM(H23:H27)</f>
        <v>0</v>
      </c>
    </row>
    <row r="30" spans="1:9" x14ac:dyDescent="0.25">
      <c r="B30" s="2" t="s">
        <v>17</v>
      </c>
      <c r="D30" s="2"/>
      <c r="E30" s="2"/>
    </row>
    <row r="31" spans="1:9" x14ac:dyDescent="0.25">
      <c r="A31" s="1" t="s">
        <v>18</v>
      </c>
      <c r="B31" s="1" t="s">
        <v>20</v>
      </c>
      <c r="D31" s="2"/>
      <c r="E31" s="2"/>
    </row>
    <row r="32" spans="1:9" x14ac:dyDescent="0.25">
      <c r="A32" s="1" t="s">
        <v>19</v>
      </c>
      <c r="B32" s="1" t="s">
        <v>28</v>
      </c>
    </row>
    <row r="33" spans="1:8" x14ac:dyDescent="0.25">
      <c r="A33" s="1" t="s">
        <v>21</v>
      </c>
      <c r="B33" s="1" t="s">
        <v>65</v>
      </c>
    </row>
    <row r="34" spans="1:8" x14ac:dyDescent="0.25">
      <c r="B34" s="22" t="s">
        <v>35</v>
      </c>
      <c r="C34" s="22" t="s">
        <v>36</v>
      </c>
      <c r="D34" s="22" t="s">
        <v>37</v>
      </c>
      <c r="E34" s="22" t="s">
        <v>38</v>
      </c>
    </row>
    <row r="35" spans="1:8" x14ac:dyDescent="0.25">
      <c r="B35" s="22" t="s">
        <v>39</v>
      </c>
      <c r="C35" s="22" t="s">
        <v>40</v>
      </c>
      <c r="D35" s="22" t="s">
        <v>41</v>
      </c>
      <c r="E35" s="22" t="s">
        <v>42</v>
      </c>
    </row>
    <row r="36" spans="1:8" x14ac:dyDescent="0.25">
      <c r="B36" s="22" t="s">
        <v>43</v>
      </c>
      <c r="C36" s="22" t="s">
        <v>44</v>
      </c>
      <c r="D36" s="22" t="s">
        <v>45</v>
      </c>
      <c r="E36" s="22" t="s">
        <v>46</v>
      </c>
    </row>
    <row r="37" spans="1:8" x14ac:dyDescent="0.25">
      <c r="B37" s="22" t="s">
        <v>47</v>
      </c>
      <c r="C37" s="22" t="s">
        <v>48</v>
      </c>
      <c r="D37" s="22" t="s">
        <v>49</v>
      </c>
      <c r="E37" s="22" t="s">
        <v>50</v>
      </c>
    </row>
    <row r="38" spans="1:8" x14ac:dyDescent="0.25">
      <c r="B38" s="22" t="s">
        <v>51</v>
      </c>
      <c r="C38" s="22" t="s">
        <v>52</v>
      </c>
      <c r="D38" s="22" t="s">
        <v>53</v>
      </c>
      <c r="E38" s="22" t="s">
        <v>54</v>
      </c>
    </row>
    <row r="39" spans="1:8" x14ac:dyDescent="0.25">
      <c r="B39" s="22" t="s">
        <v>55</v>
      </c>
      <c r="C39" s="22" t="s">
        <v>56</v>
      </c>
      <c r="D39" s="22" t="s">
        <v>57</v>
      </c>
      <c r="E39" s="22" t="s">
        <v>58</v>
      </c>
    </row>
    <row r="40" spans="1:8" x14ac:dyDescent="0.25">
      <c r="B40" s="22" t="s">
        <v>59</v>
      </c>
      <c r="C40" s="22" t="s">
        <v>60</v>
      </c>
      <c r="D40" s="22" t="s">
        <v>61</v>
      </c>
      <c r="E40" s="22" t="s">
        <v>62</v>
      </c>
    </row>
    <row r="41" spans="1:8" x14ac:dyDescent="0.25">
      <c r="B41" s="42" t="s">
        <v>71</v>
      </c>
      <c r="C41" s="42"/>
      <c r="D41" s="42"/>
      <c r="E41" s="42"/>
    </row>
    <row r="42" spans="1:8" x14ac:dyDescent="0.25">
      <c r="B42" s="42"/>
      <c r="C42" s="42"/>
      <c r="D42" s="42"/>
      <c r="E42" s="42"/>
    </row>
    <row r="43" spans="1:8" ht="14.25" customHeight="1" x14ac:dyDescent="0.25">
      <c r="A43" s="1" t="s">
        <v>22</v>
      </c>
      <c r="B43" s="17" t="s">
        <v>68</v>
      </c>
    </row>
    <row r="44" spans="1:8" x14ac:dyDescent="0.25">
      <c r="B44" s="23" t="s">
        <v>33</v>
      </c>
      <c r="C44" s="24" t="s">
        <v>72</v>
      </c>
      <c r="D44" s="25"/>
      <c r="E44" s="25"/>
      <c r="F44" s="25"/>
      <c r="G44" s="26"/>
      <c r="H44" s="12"/>
    </row>
    <row r="45" spans="1:8" x14ac:dyDescent="0.25">
      <c r="B45" s="27" t="s">
        <v>34</v>
      </c>
      <c r="C45" s="28" t="s">
        <v>69</v>
      </c>
      <c r="D45" s="29"/>
      <c r="E45" s="29"/>
      <c r="F45" s="29"/>
      <c r="G45" s="30"/>
      <c r="H45" s="12"/>
    </row>
    <row r="47" spans="1:8" x14ac:dyDescent="0.25">
      <c r="F47" s="2" t="s">
        <v>32</v>
      </c>
      <c r="G47" s="18"/>
      <c r="H47" s="18"/>
    </row>
  </sheetData>
  <pageMargins left="0.7" right="0.7" top="0.75" bottom="0.75" header="0.3" footer="0.3"/>
  <pageSetup paperSize="9" scale="85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דוח נסיעה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‏‏משתמש Windows</cp:lastModifiedBy>
  <cp:lastPrinted>2016-12-21T10:00:19Z</cp:lastPrinted>
  <dcterms:created xsi:type="dcterms:W3CDTF">2015-07-22T09:15:07Z</dcterms:created>
  <dcterms:modified xsi:type="dcterms:W3CDTF">2018-10-25T06:04:39Z</dcterms:modified>
</cp:coreProperties>
</file>