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<sst xmlns="http://schemas.openxmlformats.org/spreadsheetml/2006/main" count="62" uniqueCount="30">
  <si>
    <t>טבלאות מקור</t>
  </si>
  <si>
    <t>שלב א</t>
  </si>
  <si>
    <t>שלב ב-רצף ללא שורות ריקות</t>
  </si>
  <si>
    <t>טבלה 1</t>
  </si>
  <si>
    <t>טבלה 2</t>
  </si>
  <si>
    <t>בעמודות אלו מוחזר עמודות a:c לאותם שמות שמופיעות בעמודה A ומופיעות גם בעמודה D</t>
  </si>
  <si>
    <t>בעמודות אלו מוחזר עמודות a:c לאותם שמות שמופיעות בעמודה A ואינן מופיעות גם בעמודה D</t>
  </si>
  <si>
    <t>שם</t>
  </si>
  <si>
    <t>ת.ז</t>
  </si>
  <si>
    <t>עיר מגורים</t>
  </si>
  <si>
    <t>אברהם</t>
  </si>
  <si>
    <t>ירושלים</t>
  </si>
  <si>
    <t>יצחק</t>
  </si>
  <si>
    <t>בית שמש</t>
  </si>
  <si>
    <t>יעקב</t>
  </si>
  <si>
    <t>ערד</t>
  </si>
  <si>
    <t>גדי</t>
  </si>
  <si>
    <t>אשדוד</t>
  </si>
  <si>
    <t>משה</t>
  </si>
  <si>
    <t>אשקלון</t>
  </si>
  <si>
    <t>שלמה</t>
  </si>
  <si>
    <t>אילת</t>
  </si>
  <si>
    <t>דוד</t>
  </si>
  <si>
    <t>חיפה</t>
  </si>
  <si>
    <t>יוסף</t>
  </si>
  <si>
    <t>באר שבע</t>
  </si>
  <si>
    <t>אהרן</t>
  </si>
  <si>
    <t>בני ברק</t>
  </si>
  <si>
    <t>חיים</t>
  </si>
  <si>
    <t>נתיבות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</si>
</sst>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24.0"/>
      <color theme="1"/>
      <name val="Arial"/>
    </font>
    <font/>
    <font>
      <color theme="1"/>
      <name val="Arial"/>
      <scheme val="minor"/>
    </font>
    <font>
      <b/>
      <sz val="11.0"/>
      <color theme="1"/>
      <name val="Arial"/>
    </font>
    <font>
      <sz val="11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</fills>
  <borders count="8">
    <border/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horizontal="center" vertical="center"/>
    </xf>
    <xf borderId="0" fillId="0" fontId="3" numFmtId="0" xfId="0" applyAlignment="1" applyFont="1">
      <alignment horizontal="center" vertical="center"/>
    </xf>
    <xf borderId="4" fillId="3" fontId="4" numFmtId="0" xfId="0" applyAlignment="1" applyBorder="1" applyFill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4" fillId="4" fontId="4" numFmtId="0" xfId="0" applyAlignment="1" applyBorder="1" applyFill="1" applyFont="1">
      <alignment horizontal="center" shrinkToFit="0" vertical="center" wrapText="1"/>
    </xf>
    <xf borderId="4" fillId="5" fontId="4" numFmtId="0" xfId="0" applyAlignment="1" applyBorder="1" applyFill="1" applyFont="1">
      <alignment horizontal="center" shrinkToFit="0" vertical="center" wrapText="1"/>
    </xf>
    <xf borderId="4" fillId="6" fontId="4" numFmtId="0" xfId="0" applyAlignment="1" applyBorder="1" applyFill="1" applyFont="1">
      <alignment horizontal="center" shrinkToFit="0" vertical="center" wrapText="1"/>
    </xf>
    <xf borderId="7" fillId="3" fontId="4" numFmtId="0" xfId="0" applyAlignment="1" applyBorder="1" applyFont="1">
      <alignment horizontal="center" vertical="center"/>
    </xf>
    <xf borderId="4" fillId="3" fontId="4" numFmtId="0" xfId="0" applyAlignment="1" applyBorder="1" applyFont="1">
      <alignment horizontal="center" vertical="center"/>
    </xf>
    <xf borderId="4" fillId="4" fontId="4" numFmtId="0" xfId="0" applyAlignment="1" applyBorder="1" applyFont="1">
      <alignment horizontal="center" vertical="center"/>
    </xf>
    <xf borderId="4" fillId="5" fontId="4" numFmtId="0" xfId="0" applyAlignment="1" applyBorder="1" applyFont="1">
      <alignment horizontal="center" vertical="center"/>
    </xf>
    <xf borderId="4" fillId="6" fontId="4" numFmtId="0" xfId="0" applyAlignment="1" applyBorder="1" applyFont="1">
      <alignment horizontal="center" vertical="center"/>
    </xf>
    <xf borderId="7" fillId="3" fontId="5" numFmtId="0" xfId="0" applyAlignment="1" applyBorder="1" applyFont="1">
      <alignment horizontal="center" vertical="center"/>
    </xf>
    <xf borderId="4" fillId="3" fontId="5" numFmtId="0" xfId="0" applyAlignment="1" applyBorder="1" applyFont="1">
      <alignment horizontal="center" vertical="center"/>
    </xf>
    <xf borderId="4" fillId="4" fontId="5" numFmtId="0" xfId="0" applyAlignment="1" applyBorder="1" applyFont="1">
      <alignment horizontal="center" vertical="center"/>
    </xf>
    <xf borderId="4" fillId="5" fontId="5" numFmtId="0" xfId="0" applyAlignment="1" applyBorder="1" applyFont="1">
      <alignment horizontal="center" vertical="center"/>
    </xf>
    <xf borderId="4" fillId="6" fontId="5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3"/>
      <c r="G1" s="1" t="s">
        <v>1</v>
      </c>
      <c r="H1" s="2"/>
      <c r="I1" s="2"/>
      <c r="J1" s="2"/>
      <c r="K1" s="2"/>
      <c r="L1" s="2"/>
      <c r="M1" s="4" t="s">
        <v>2</v>
      </c>
      <c r="N1" s="2"/>
      <c r="O1" s="2"/>
      <c r="P1" s="2"/>
      <c r="Q1" s="2"/>
      <c r="R1" s="2"/>
      <c r="S1" s="5"/>
      <c r="T1" s="5"/>
      <c r="U1" s="5"/>
      <c r="V1" s="5"/>
      <c r="W1" s="5"/>
      <c r="X1" s="5"/>
      <c r="Y1" s="5"/>
      <c r="Z1" s="5"/>
    </row>
    <row r="2">
      <c r="A2" s="6" t="s">
        <v>3</v>
      </c>
      <c r="B2" s="7"/>
      <c r="C2" s="8"/>
      <c r="D2" s="9" t="s">
        <v>4</v>
      </c>
      <c r="E2" s="7"/>
      <c r="F2" s="7"/>
      <c r="G2" s="10" t="s">
        <v>5</v>
      </c>
      <c r="H2" s="7"/>
      <c r="I2" s="7"/>
      <c r="J2" s="11" t="s">
        <v>6</v>
      </c>
      <c r="K2" s="7"/>
      <c r="L2" s="7"/>
      <c r="M2" s="10" t="s">
        <v>5</v>
      </c>
      <c r="N2" s="7"/>
      <c r="O2" s="7"/>
      <c r="P2" s="11" t="s">
        <v>6</v>
      </c>
      <c r="Q2" s="7"/>
      <c r="R2" s="7"/>
      <c r="S2" s="5"/>
      <c r="T2" s="5"/>
      <c r="U2" s="5"/>
      <c r="V2" s="5"/>
      <c r="W2" s="5"/>
      <c r="X2" s="5"/>
      <c r="Y2" s="5"/>
      <c r="Z2" s="5"/>
    </row>
    <row r="3">
      <c r="A3" s="12" t="s">
        <v>7</v>
      </c>
      <c r="B3" s="13" t="s">
        <v>8</v>
      </c>
      <c r="C3" s="13" t="s">
        <v>9</v>
      </c>
      <c r="D3" s="14" t="s">
        <v>7</v>
      </c>
      <c r="E3" s="14" t="s">
        <v>8</v>
      </c>
      <c r="F3" s="14" t="s">
        <v>9</v>
      </c>
      <c r="G3" s="15" t="s">
        <v>7</v>
      </c>
      <c r="H3" s="15" t="s">
        <v>8</v>
      </c>
      <c r="I3" s="15" t="s">
        <v>9</v>
      </c>
      <c r="J3" s="16" t="s">
        <v>7</v>
      </c>
      <c r="K3" s="16" t="s">
        <v>8</v>
      </c>
      <c r="L3" s="16" t="s">
        <v>9</v>
      </c>
      <c r="M3" s="15" t="s">
        <v>7</v>
      </c>
      <c r="N3" s="15" t="s">
        <v>8</v>
      </c>
      <c r="O3" s="15" t="s">
        <v>9</v>
      </c>
      <c r="P3" s="16" t="s">
        <v>7</v>
      </c>
      <c r="Q3" s="16" t="s">
        <v>8</v>
      </c>
      <c r="R3" s="16" t="s">
        <v>9</v>
      </c>
      <c r="S3" s="5"/>
      <c r="T3" s="5"/>
      <c r="U3" s="5"/>
      <c r="V3" s="5"/>
      <c r="W3" s="5"/>
      <c r="X3" s="5"/>
      <c r="Y3" s="5"/>
      <c r="Z3" s="5"/>
    </row>
    <row r="4">
      <c r="A4" s="17" t="s">
        <v>10</v>
      </c>
      <c r="B4" s="18">
        <v>11.0</v>
      </c>
      <c r="C4" s="18" t="s">
        <v>11</v>
      </c>
      <c r="D4" s="19" t="s">
        <v>10</v>
      </c>
      <c r="E4" s="19">
        <v>11.0</v>
      </c>
      <c r="F4" s="19" t="s">
        <v>11</v>
      </c>
      <c r="G4" s="20" t="str">
        <f t="shared" ref="G4:G10" si="1">IFNA(XLOOKUP($A4:A$10,$D$4:D$10,$D$4:$F$10),"")</f>
        <v>אברהם</v>
      </c>
      <c r="H4" s="20">
        <v>11.0</v>
      </c>
      <c r="I4" s="20" t="s">
        <v>11</v>
      </c>
      <c r="J4" s="21" t="str">
        <f t="shared" ref="J4:J10" si="2">IF(LEN(G4)&gt;0,"",VSTACK(A4:C4))</f>
        <v/>
      </c>
      <c r="K4" s="21"/>
      <c r="L4" s="21"/>
      <c r="M4" s="20" t="str">
        <f>IFERROR(__xludf.DUMMYFUNCTION("FILTER(G4:I10,G4:G10&lt;&gt;"""")"),"אברהם")</f>
        <v>אברהם</v>
      </c>
      <c r="N4" s="20">
        <f>IFERROR(__xludf.DUMMYFUNCTION("""COMPUTED_VALUE"""),11.0)</f>
        <v>11</v>
      </c>
      <c r="O4" s="20" t="str">
        <f>IFERROR(__xludf.DUMMYFUNCTION("""COMPUTED_VALUE"""),"ירושלים")</f>
        <v>ירושלים</v>
      </c>
      <c r="P4" s="21" t="str">
        <f>IFERROR(__xludf.DUMMYFUNCTION("FILTER(J4:L10,J4:J10&lt;&gt;"""")"),"יעקב")</f>
        <v>יעקב</v>
      </c>
      <c r="Q4" s="21">
        <f>IFERROR(__xludf.DUMMYFUNCTION("""COMPUTED_VALUE"""),33.0)</f>
        <v>33</v>
      </c>
      <c r="R4" s="21" t="str">
        <f>IFERROR(__xludf.DUMMYFUNCTION("""COMPUTED_VALUE"""),"ערד")</f>
        <v>ערד</v>
      </c>
      <c r="S4" s="5"/>
      <c r="T4" s="5"/>
      <c r="U4" s="5"/>
      <c r="V4" s="5"/>
      <c r="W4" s="5"/>
      <c r="X4" s="5"/>
      <c r="Y4" s="5"/>
      <c r="Z4" s="5"/>
    </row>
    <row r="5">
      <c r="A5" s="17" t="s">
        <v>12</v>
      </c>
      <c r="B5" s="18">
        <v>22.0</v>
      </c>
      <c r="C5" s="18" t="s">
        <v>13</v>
      </c>
      <c r="D5" s="19" t="s">
        <v>12</v>
      </c>
      <c r="E5" s="19">
        <v>22.0</v>
      </c>
      <c r="F5" s="19" t="s">
        <v>13</v>
      </c>
      <c r="G5" s="20" t="str">
        <f t="shared" si="1"/>
        <v>יצחק</v>
      </c>
      <c r="H5" s="20">
        <v>22.0</v>
      </c>
      <c r="I5" s="20" t="s">
        <v>13</v>
      </c>
      <c r="J5" s="21" t="str">
        <f t="shared" si="2"/>
        <v/>
      </c>
      <c r="K5" s="21"/>
      <c r="L5" s="21"/>
      <c r="M5" s="20" t="str">
        <f>IFERROR(__xludf.DUMMYFUNCTION("""COMPUTED_VALUE"""),"יצחק")</f>
        <v>יצחק</v>
      </c>
      <c r="N5" s="20">
        <f>IFERROR(__xludf.DUMMYFUNCTION("""COMPUTED_VALUE"""),22.0)</f>
        <v>22</v>
      </c>
      <c r="O5" s="20" t="str">
        <f>IFERROR(__xludf.DUMMYFUNCTION("""COMPUTED_VALUE"""),"בית שמש")</f>
        <v>בית שמש</v>
      </c>
      <c r="P5" s="21" t="str">
        <f>IFERROR(__xludf.DUMMYFUNCTION("""COMPUTED_VALUE"""),"משה")</f>
        <v>משה</v>
      </c>
      <c r="Q5" s="21">
        <f>IFERROR(__xludf.DUMMYFUNCTION("""COMPUTED_VALUE"""),44.0)</f>
        <v>44</v>
      </c>
      <c r="R5" s="21" t="str">
        <f>IFERROR(__xludf.DUMMYFUNCTION("""COMPUTED_VALUE"""),"אשקלון")</f>
        <v>אשקלון</v>
      </c>
      <c r="S5" s="5"/>
      <c r="T5" s="5"/>
      <c r="U5" s="5"/>
      <c r="V5" s="5"/>
      <c r="W5" s="5"/>
      <c r="X5" s="5"/>
      <c r="Y5" s="5"/>
      <c r="Z5" s="5"/>
    </row>
    <row r="6">
      <c r="A6" s="17" t="s">
        <v>14</v>
      </c>
      <c r="B6" s="18">
        <v>33.0</v>
      </c>
      <c r="C6" s="18" t="s">
        <v>15</v>
      </c>
      <c r="D6" s="19" t="s">
        <v>16</v>
      </c>
      <c r="E6" s="19">
        <v>88.0</v>
      </c>
      <c r="F6" s="19" t="s">
        <v>17</v>
      </c>
      <c r="G6" s="20" t="str">
        <f t="shared" si="1"/>
        <v/>
      </c>
      <c r="H6" s="20"/>
      <c r="I6" s="20"/>
      <c r="J6" s="21" t="str">
        <f t="shared" si="2"/>
        <v>יעקב</v>
      </c>
      <c r="K6" s="21">
        <v>33.0</v>
      </c>
      <c r="L6" s="21" t="s">
        <v>15</v>
      </c>
      <c r="M6" s="20" t="str">
        <f>IFERROR(__xludf.DUMMYFUNCTION("""COMPUTED_VALUE"""),"יוסף")</f>
        <v>יוסף</v>
      </c>
      <c r="N6" s="20">
        <f>IFERROR(__xludf.DUMMYFUNCTION("""COMPUTED_VALUE"""),66.0)</f>
        <v>66</v>
      </c>
      <c r="O6" s="20" t="str">
        <f>IFERROR(__xludf.DUMMYFUNCTION("""COMPUTED_VALUE"""),"באר שבע")</f>
        <v>באר שבע</v>
      </c>
      <c r="P6" s="21" t="str">
        <f>IFERROR(__xludf.DUMMYFUNCTION("""COMPUTED_VALUE"""),"דוד")</f>
        <v>דוד</v>
      </c>
      <c r="Q6" s="21">
        <f>IFERROR(__xludf.DUMMYFUNCTION("""COMPUTED_VALUE"""),55.0)</f>
        <v>55</v>
      </c>
      <c r="R6" s="21" t="str">
        <f>IFERROR(__xludf.DUMMYFUNCTION("""COMPUTED_VALUE"""),"חיפה")</f>
        <v>חיפה</v>
      </c>
      <c r="S6" s="5"/>
      <c r="T6" s="5"/>
      <c r="U6" s="5"/>
      <c r="V6" s="5"/>
      <c r="W6" s="5"/>
      <c r="X6" s="5"/>
      <c r="Y6" s="5"/>
      <c r="Z6" s="5"/>
    </row>
    <row r="7">
      <c r="A7" s="17" t="s">
        <v>18</v>
      </c>
      <c r="B7" s="18">
        <v>44.0</v>
      </c>
      <c r="C7" s="18" t="s">
        <v>19</v>
      </c>
      <c r="D7" s="19" t="s">
        <v>20</v>
      </c>
      <c r="E7" s="19">
        <v>99.0</v>
      </c>
      <c r="F7" s="19" t="s">
        <v>21</v>
      </c>
      <c r="G7" s="20" t="str">
        <f t="shared" si="1"/>
        <v/>
      </c>
      <c r="H7" s="20"/>
      <c r="I7" s="20"/>
      <c r="J7" s="21" t="str">
        <f t="shared" si="2"/>
        <v>משה</v>
      </c>
      <c r="K7" s="21">
        <v>44.0</v>
      </c>
      <c r="L7" s="21" t="s">
        <v>19</v>
      </c>
      <c r="M7" s="20" t="str">
        <f>IFERROR(__xludf.DUMMYFUNCTION("""COMPUTED_VALUE"""),"אהרן")</f>
        <v>אהרן</v>
      </c>
      <c r="N7" s="20">
        <f>IFERROR(__xludf.DUMMYFUNCTION("""COMPUTED_VALUE"""),77.0)</f>
        <v>77</v>
      </c>
      <c r="O7" s="20" t="str">
        <f>IFERROR(__xludf.DUMMYFUNCTION("""COMPUTED_VALUE"""),"בני ברק")</f>
        <v>בני ברק</v>
      </c>
      <c r="P7" s="21"/>
      <c r="Q7" s="21"/>
      <c r="R7" s="21"/>
      <c r="S7" s="5"/>
      <c r="T7" s="5"/>
      <c r="U7" s="5"/>
      <c r="V7" s="5"/>
      <c r="W7" s="5"/>
      <c r="X7" s="5"/>
      <c r="Y7" s="5"/>
      <c r="Z7" s="5"/>
    </row>
    <row r="8">
      <c r="A8" s="17" t="s">
        <v>22</v>
      </c>
      <c r="B8" s="18">
        <v>55.0</v>
      </c>
      <c r="C8" s="18" t="s">
        <v>23</v>
      </c>
      <c r="D8" s="19" t="s">
        <v>24</v>
      </c>
      <c r="E8" s="19">
        <v>66.0</v>
      </c>
      <c r="F8" s="19" t="s">
        <v>25</v>
      </c>
      <c r="G8" s="20" t="str">
        <f t="shared" si="1"/>
        <v/>
      </c>
      <c r="H8" s="20"/>
      <c r="I8" s="20"/>
      <c r="J8" s="21" t="str">
        <f t="shared" si="2"/>
        <v>דוד</v>
      </c>
      <c r="K8" s="21">
        <v>55.0</v>
      </c>
      <c r="L8" s="21" t="s">
        <v>23</v>
      </c>
      <c r="M8" s="20"/>
      <c r="N8" s="20"/>
      <c r="O8" s="20"/>
      <c r="P8" s="21"/>
      <c r="Q8" s="21"/>
      <c r="R8" s="21"/>
      <c r="S8" s="5"/>
      <c r="T8" s="5"/>
      <c r="U8" s="5"/>
      <c r="V8" s="5"/>
      <c r="W8" s="5"/>
      <c r="X8" s="5"/>
      <c r="Y8" s="5"/>
      <c r="Z8" s="5"/>
    </row>
    <row r="9">
      <c r="A9" s="17" t="s">
        <v>24</v>
      </c>
      <c r="B9" s="18">
        <v>66.0</v>
      </c>
      <c r="C9" s="18" t="s">
        <v>25</v>
      </c>
      <c r="D9" s="19" t="s">
        <v>26</v>
      </c>
      <c r="E9" s="19">
        <v>77.0</v>
      </c>
      <c r="F9" s="19" t="s">
        <v>27</v>
      </c>
      <c r="G9" s="20" t="str">
        <f t="shared" si="1"/>
        <v>יוסף</v>
      </c>
      <c r="H9" s="20">
        <v>66.0</v>
      </c>
      <c r="I9" s="20" t="s">
        <v>25</v>
      </c>
      <c r="J9" s="21" t="str">
        <f t="shared" si="2"/>
        <v/>
      </c>
      <c r="K9" s="21"/>
      <c r="L9" s="21"/>
      <c r="M9" s="20"/>
      <c r="N9" s="20"/>
      <c r="O9" s="20"/>
      <c r="P9" s="21"/>
      <c r="Q9" s="21"/>
      <c r="R9" s="21"/>
      <c r="S9" s="5"/>
      <c r="T9" s="5"/>
      <c r="U9" s="5"/>
      <c r="V9" s="5"/>
      <c r="W9" s="5"/>
      <c r="X9" s="5"/>
      <c r="Y9" s="5"/>
      <c r="Z9" s="5"/>
    </row>
    <row r="10">
      <c r="A10" s="17" t="s">
        <v>26</v>
      </c>
      <c r="B10" s="18">
        <v>77.0</v>
      </c>
      <c r="C10" s="18" t="s">
        <v>27</v>
      </c>
      <c r="D10" s="19" t="s">
        <v>28</v>
      </c>
      <c r="E10" s="19">
        <v>13.0</v>
      </c>
      <c r="F10" s="19" t="s">
        <v>29</v>
      </c>
      <c r="G10" s="20" t="str">
        <f t="shared" si="1"/>
        <v>אהרן</v>
      </c>
      <c r="H10" s="20">
        <v>77.0</v>
      </c>
      <c r="I10" s="20" t="s">
        <v>27</v>
      </c>
      <c r="J10" s="21" t="str">
        <f t="shared" si="2"/>
        <v/>
      </c>
      <c r="K10" s="21"/>
      <c r="L10" s="21"/>
      <c r="M10" s="20"/>
      <c r="N10" s="20"/>
      <c r="O10" s="20"/>
      <c r="P10" s="21"/>
      <c r="Q10" s="21"/>
      <c r="R10" s="21"/>
      <c r="S10" s="5"/>
      <c r="T10" s="5"/>
      <c r="U10" s="5"/>
      <c r="V10" s="5"/>
      <c r="W10" s="5"/>
      <c r="X10" s="5"/>
      <c r="Y10" s="5"/>
      <c r="Z10" s="5"/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9">
    <mergeCell ref="M2:O2"/>
    <mergeCell ref="P2:R2"/>
    <mergeCell ref="A1:F1"/>
    <mergeCell ref="G1:L1"/>
    <mergeCell ref="M1:R1"/>
    <mergeCell ref="A2:C2"/>
    <mergeCell ref="D2:F2"/>
    <mergeCell ref="G2:I2"/>
    <mergeCell ref="J2:L2"/>
  </mergeCells>
  <drawing r:id="rId1"/>
</worksheet>
</file>