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נדל''ן\מים וחשמל\"/>
    </mc:Choice>
  </mc:AlternateContent>
  <bookViews>
    <workbookView xWindow="0" yWindow="0" windowWidth="20490" windowHeight="7680"/>
  </bookViews>
  <sheets>
    <sheet name="בית 1" sheetId="21" r:id="rId1"/>
    <sheet name="בית 2" sheetId="23" r:id="rId2"/>
    <sheet name="בית 3" sheetId="24" r:id="rId3"/>
    <sheet name="בית 4" sheetId="2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49" i="25" l="1"/>
  <c r="P149" i="25"/>
  <c r="N149" i="25"/>
  <c r="L149" i="25"/>
  <c r="J149" i="25"/>
  <c r="H149" i="25"/>
  <c r="U147" i="25" s="1"/>
  <c r="F149" i="25"/>
  <c r="S148" i="25"/>
  <c r="R148" i="25"/>
  <c r="Q148" i="25"/>
  <c r="P148" i="25"/>
  <c r="O148" i="25"/>
  <c r="N148" i="25"/>
  <c r="M148" i="25"/>
  <c r="L148" i="25"/>
  <c r="K148" i="25"/>
  <c r="J148" i="25"/>
  <c r="I148" i="25"/>
  <c r="H148" i="25"/>
  <c r="G148" i="25"/>
  <c r="F148" i="25"/>
  <c r="T146" i="25"/>
  <c r="T147" i="25" s="1"/>
  <c r="P146" i="25"/>
  <c r="P147" i="25" s="1"/>
  <c r="L146" i="25"/>
  <c r="L147" i="25" s="1"/>
  <c r="H146" i="25"/>
  <c r="H147" i="25" s="1"/>
  <c r="R142" i="25"/>
  <c r="P142" i="25"/>
  <c r="N142" i="25"/>
  <c r="L142" i="25"/>
  <c r="J142" i="25"/>
  <c r="H142" i="25"/>
  <c r="U140" i="25" s="1"/>
  <c r="F142" i="25"/>
  <c r="S141" i="25"/>
  <c r="R141" i="25"/>
  <c r="Q141" i="25"/>
  <c r="P141" i="25"/>
  <c r="O141" i="25"/>
  <c r="N141" i="25"/>
  <c r="M141" i="25"/>
  <c r="L141" i="25"/>
  <c r="K141" i="25"/>
  <c r="J141" i="25"/>
  <c r="I141" i="25"/>
  <c r="H141" i="25"/>
  <c r="G141" i="25"/>
  <c r="F141" i="25"/>
  <c r="T139" i="25"/>
  <c r="T140" i="25" s="1"/>
  <c r="P139" i="25"/>
  <c r="P140" i="25" s="1"/>
  <c r="L139" i="25"/>
  <c r="L140" i="25" s="1"/>
  <c r="H139" i="25"/>
  <c r="H140" i="25" s="1"/>
  <c r="R135" i="25"/>
  <c r="P135" i="25"/>
  <c r="N135" i="25"/>
  <c r="L135" i="25"/>
  <c r="J135" i="25"/>
  <c r="H135" i="25"/>
  <c r="U133" i="25" s="1"/>
  <c r="F135" i="25"/>
  <c r="S134" i="25"/>
  <c r="R134" i="25"/>
  <c r="Q134" i="25"/>
  <c r="P134" i="25"/>
  <c r="O134" i="25"/>
  <c r="N134" i="25"/>
  <c r="M134" i="25"/>
  <c r="L134" i="25"/>
  <c r="K134" i="25"/>
  <c r="J134" i="25"/>
  <c r="I134" i="25"/>
  <c r="H134" i="25"/>
  <c r="G134" i="25"/>
  <c r="F134" i="25"/>
  <c r="T132" i="25"/>
  <c r="T133" i="25" s="1"/>
  <c r="P132" i="25"/>
  <c r="P133" i="25" s="1"/>
  <c r="L132" i="25"/>
  <c r="L133" i="25" s="1"/>
  <c r="H132" i="25"/>
  <c r="H133" i="25" s="1"/>
  <c r="R128" i="25"/>
  <c r="P128" i="25"/>
  <c r="N128" i="25"/>
  <c r="L128" i="25"/>
  <c r="J128" i="25"/>
  <c r="H128" i="25"/>
  <c r="U126" i="25" s="1"/>
  <c r="F128" i="25"/>
  <c r="S127" i="25"/>
  <c r="R127" i="25"/>
  <c r="Q127" i="25"/>
  <c r="P127" i="25"/>
  <c r="O127" i="25"/>
  <c r="N127" i="25"/>
  <c r="M127" i="25"/>
  <c r="L127" i="25"/>
  <c r="K127" i="25"/>
  <c r="J127" i="25"/>
  <c r="I127" i="25"/>
  <c r="H127" i="25"/>
  <c r="G127" i="25"/>
  <c r="F127" i="25"/>
  <c r="T125" i="25"/>
  <c r="T126" i="25" s="1"/>
  <c r="P125" i="25"/>
  <c r="P126" i="25" s="1"/>
  <c r="L125" i="25"/>
  <c r="L126" i="25" s="1"/>
  <c r="H125" i="25"/>
  <c r="H126" i="25" s="1"/>
  <c r="R121" i="25"/>
  <c r="P121" i="25"/>
  <c r="N121" i="25"/>
  <c r="L121" i="25"/>
  <c r="J121" i="25"/>
  <c r="H121" i="25"/>
  <c r="U119" i="25" s="1"/>
  <c r="F121" i="25"/>
  <c r="S120" i="25"/>
  <c r="R120" i="25"/>
  <c r="Q120" i="25"/>
  <c r="P120" i="25"/>
  <c r="O120" i="25"/>
  <c r="N120" i="25"/>
  <c r="M120" i="25"/>
  <c r="L120" i="25"/>
  <c r="K120" i="25"/>
  <c r="J120" i="25"/>
  <c r="I120" i="25"/>
  <c r="H120" i="25"/>
  <c r="G120" i="25"/>
  <c r="F120" i="25"/>
  <c r="T118" i="25"/>
  <c r="T119" i="25" s="1"/>
  <c r="P118" i="25"/>
  <c r="P119" i="25" s="1"/>
  <c r="L118" i="25"/>
  <c r="L119" i="25" s="1"/>
  <c r="H118" i="25"/>
  <c r="H119" i="25" s="1"/>
  <c r="R114" i="25"/>
  <c r="P114" i="25"/>
  <c r="N114" i="25"/>
  <c r="L114" i="25"/>
  <c r="J114" i="25"/>
  <c r="H114" i="25"/>
  <c r="U112" i="25" s="1"/>
  <c r="F114" i="25"/>
  <c r="S113" i="25"/>
  <c r="R113" i="25"/>
  <c r="Q113" i="25"/>
  <c r="P113" i="25"/>
  <c r="O113" i="25"/>
  <c r="N113" i="25"/>
  <c r="M113" i="25"/>
  <c r="L113" i="25"/>
  <c r="K113" i="25"/>
  <c r="J113" i="25"/>
  <c r="I113" i="25"/>
  <c r="H113" i="25"/>
  <c r="G113" i="25"/>
  <c r="F113" i="25"/>
  <c r="T111" i="25"/>
  <c r="T112" i="25" s="1"/>
  <c r="P111" i="25"/>
  <c r="P112" i="25" s="1"/>
  <c r="L111" i="25"/>
  <c r="L112" i="25" s="1"/>
  <c r="H111" i="25"/>
  <c r="H112" i="25" s="1"/>
  <c r="R107" i="25"/>
  <c r="P107" i="25"/>
  <c r="N107" i="25"/>
  <c r="L107" i="25"/>
  <c r="J107" i="25"/>
  <c r="H107" i="25"/>
  <c r="U105" i="25" s="1"/>
  <c r="F107" i="25"/>
  <c r="S106" i="25"/>
  <c r="R106" i="25"/>
  <c r="Q106" i="25"/>
  <c r="P106" i="25"/>
  <c r="O106" i="25"/>
  <c r="N106" i="25"/>
  <c r="M106" i="25"/>
  <c r="L106" i="25"/>
  <c r="K106" i="25"/>
  <c r="J106" i="25"/>
  <c r="I106" i="25"/>
  <c r="H106" i="25"/>
  <c r="G106" i="25"/>
  <c r="F106" i="25"/>
  <c r="T104" i="25"/>
  <c r="T105" i="25" s="1"/>
  <c r="P104" i="25"/>
  <c r="P105" i="25" s="1"/>
  <c r="L104" i="25"/>
  <c r="L105" i="25" s="1"/>
  <c r="H104" i="25"/>
  <c r="H105" i="25" s="1"/>
  <c r="R100" i="25"/>
  <c r="P100" i="25"/>
  <c r="N100" i="25"/>
  <c r="L100" i="25"/>
  <c r="J100" i="25"/>
  <c r="H100" i="25"/>
  <c r="U98" i="25" s="1"/>
  <c r="F100" i="25"/>
  <c r="S99" i="25"/>
  <c r="R99" i="25"/>
  <c r="Q99" i="25"/>
  <c r="P99" i="25"/>
  <c r="O99" i="25"/>
  <c r="N99" i="25"/>
  <c r="M99" i="25"/>
  <c r="L99" i="25"/>
  <c r="K99" i="25"/>
  <c r="J99" i="25"/>
  <c r="I99" i="25"/>
  <c r="H99" i="25"/>
  <c r="G99" i="25"/>
  <c r="F99" i="25"/>
  <c r="T97" i="25"/>
  <c r="T98" i="25" s="1"/>
  <c r="P97" i="25"/>
  <c r="P98" i="25" s="1"/>
  <c r="L97" i="25"/>
  <c r="L98" i="25" s="1"/>
  <c r="H97" i="25"/>
  <c r="H98" i="25" s="1"/>
  <c r="R93" i="25"/>
  <c r="P93" i="25"/>
  <c r="N93" i="25"/>
  <c r="L93" i="25"/>
  <c r="J93" i="25"/>
  <c r="H93" i="25"/>
  <c r="U91" i="25" s="1"/>
  <c r="F93" i="25"/>
  <c r="S92" i="25"/>
  <c r="R92" i="25"/>
  <c r="Q92" i="25"/>
  <c r="P92" i="25"/>
  <c r="O92" i="25"/>
  <c r="N92" i="25"/>
  <c r="M92" i="25"/>
  <c r="L92" i="25"/>
  <c r="K92" i="25"/>
  <c r="J92" i="25"/>
  <c r="I92" i="25"/>
  <c r="H92" i="25"/>
  <c r="G92" i="25"/>
  <c r="F92" i="25"/>
  <c r="T90" i="25"/>
  <c r="T91" i="25" s="1"/>
  <c r="P90" i="25"/>
  <c r="P91" i="25" s="1"/>
  <c r="L90" i="25"/>
  <c r="L91" i="25" s="1"/>
  <c r="H90" i="25"/>
  <c r="H91" i="25" s="1"/>
  <c r="R86" i="25"/>
  <c r="P86" i="25"/>
  <c r="N86" i="25"/>
  <c r="L86" i="25"/>
  <c r="J86" i="25"/>
  <c r="H86" i="25"/>
  <c r="U84" i="25" s="1"/>
  <c r="F86" i="25"/>
  <c r="S85" i="25"/>
  <c r="R85" i="25"/>
  <c r="Q85" i="25"/>
  <c r="P85" i="25"/>
  <c r="O85" i="25"/>
  <c r="N85" i="25"/>
  <c r="M85" i="25"/>
  <c r="L85" i="25"/>
  <c r="K85" i="25"/>
  <c r="J85" i="25"/>
  <c r="I85" i="25"/>
  <c r="H85" i="25"/>
  <c r="G85" i="25"/>
  <c r="F85" i="25"/>
  <c r="T83" i="25"/>
  <c r="T84" i="25" s="1"/>
  <c r="P83" i="25"/>
  <c r="P84" i="25" s="1"/>
  <c r="L83" i="25"/>
  <c r="L84" i="25" s="1"/>
  <c r="H83" i="25"/>
  <c r="H84" i="25" s="1"/>
  <c r="R79" i="25"/>
  <c r="P79" i="25"/>
  <c r="N79" i="25"/>
  <c r="L79" i="25"/>
  <c r="J79" i="25"/>
  <c r="H79" i="25"/>
  <c r="U77" i="25" s="1"/>
  <c r="X79" i="25" s="1"/>
  <c r="F79" i="25"/>
  <c r="S78" i="25"/>
  <c r="R78" i="25"/>
  <c r="Q78" i="25"/>
  <c r="P78" i="25"/>
  <c r="O78" i="25"/>
  <c r="N78" i="25"/>
  <c r="M78" i="25"/>
  <c r="L78" i="25"/>
  <c r="K78" i="25"/>
  <c r="J78" i="25"/>
  <c r="I78" i="25"/>
  <c r="H78" i="25"/>
  <c r="G78" i="25"/>
  <c r="F78" i="25"/>
  <c r="L77" i="25"/>
  <c r="T76" i="25"/>
  <c r="T77" i="25" s="1"/>
  <c r="P76" i="25"/>
  <c r="P77" i="25" s="1"/>
  <c r="L76" i="25"/>
  <c r="H76" i="25"/>
  <c r="H77" i="25" s="1"/>
  <c r="R72" i="25"/>
  <c r="P72" i="25"/>
  <c r="N72" i="25"/>
  <c r="L72" i="25"/>
  <c r="J72" i="25"/>
  <c r="H72" i="25"/>
  <c r="U70" i="25" s="1"/>
  <c r="X72" i="25" s="1"/>
  <c r="F72" i="25"/>
  <c r="S71" i="25"/>
  <c r="R71" i="25"/>
  <c r="Q71" i="25"/>
  <c r="P71" i="25"/>
  <c r="O71" i="25"/>
  <c r="N71" i="25"/>
  <c r="M71" i="25"/>
  <c r="L71" i="25"/>
  <c r="K71" i="25"/>
  <c r="J71" i="25"/>
  <c r="I71" i="25"/>
  <c r="H71" i="25"/>
  <c r="G71" i="25"/>
  <c r="F71" i="25"/>
  <c r="L70" i="25"/>
  <c r="T69" i="25"/>
  <c r="T70" i="25" s="1"/>
  <c r="P69" i="25"/>
  <c r="P70" i="25" s="1"/>
  <c r="L69" i="25"/>
  <c r="H69" i="25"/>
  <c r="H70" i="25" s="1"/>
  <c r="R65" i="25"/>
  <c r="P65" i="25"/>
  <c r="N65" i="25"/>
  <c r="L65" i="25"/>
  <c r="J65" i="25"/>
  <c r="H65" i="25"/>
  <c r="U63" i="25" s="1"/>
  <c r="X65" i="25" s="1"/>
  <c r="F65" i="25"/>
  <c r="S64" i="25"/>
  <c r="R64" i="25"/>
  <c r="Q64" i="25"/>
  <c r="P64" i="25"/>
  <c r="O64" i="25"/>
  <c r="N64" i="25"/>
  <c r="M64" i="25"/>
  <c r="L64" i="25"/>
  <c r="K64" i="25"/>
  <c r="J64" i="25"/>
  <c r="I64" i="25"/>
  <c r="H64" i="25"/>
  <c r="G64" i="25"/>
  <c r="F64" i="25"/>
  <c r="L63" i="25"/>
  <c r="T62" i="25"/>
  <c r="T63" i="25" s="1"/>
  <c r="P62" i="25"/>
  <c r="P63" i="25" s="1"/>
  <c r="L62" i="25"/>
  <c r="H62" i="25"/>
  <c r="H63" i="25" s="1"/>
  <c r="R58" i="25"/>
  <c r="P58" i="25"/>
  <c r="N58" i="25"/>
  <c r="L58" i="25"/>
  <c r="J58" i="25"/>
  <c r="H58" i="25"/>
  <c r="U56" i="25" s="1"/>
  <c r="X58" i="25" s="1"/>
  <c r="F58" i="25"/>
  <c r="S57" i="25"/>
  <c r="R57" i="25"/>
  <c r="Q57" i="25"/>
  <c r="P57" i="25"/>
  <c r="O57" i="25"/>
  <c r="N57" i="25"/>
  <c r="M57" i="25"/>
  <c r="L57" i="25"/>
  <c r="K57" i="25"/>
  <c r="J57" i="25"/>
  <c r="I57" i="25"/>
  <c r="H57" i="25"/>
  <c r="G57" i="25"/>
  <c r="F57" i="25"/>
  <c r="L56" i="25"/>
  <c r="T55" i="25"/>
  <c r="T56" i="25" s="1"/>
  <c r="P55" i="25"/>
  <c r="P56" i="25" s="1"/>
  <c r="L55" i="25"/>
  <c r="H55" i="25"/>
  <c r="H56" i="25" s="1"/>
  <c r="R51" i="25"/>
  <c r="P51" i="25"/>
  <c r="N51" i="25"/>
  <c r="L51" i="25"/>
  <c r="J51" i="25"/>
  <c r="H51" i="25"/>
  <c r="U49" i="25" s="1"/>
  <c r="X51" i="25" s="1"/>
  <c r="F51" i="25"/>
  <c r="S50" i="25"/>
  <c r="R50" i="25"/>
  <c r="Q50" i="25"/>
  <c r="P50" i="25"/>
  <c r="O50" i="25"/>
  <c r="N50" i="25"/>
  <c r="M50" i="25"/>
  <c r="L50" i="25"/>
  <c r="K50" i="25"/>
  <c r="J50" i="25"/>
  <c r="I50" i="25"/>
  <c r="H50" i="25"/>
  <c r="G50" i="25"/>
  <c r="F50" i="25"/>
  <c r="L49" i="25"/>
  <c r="T48" i="25"/>
  <c r="T49" i="25" s="1"/>
  <c r="P48" i="25"/>
  <c r="P49" i="25" s="1"/>
  <c r="L48" i="25"/>
  <c r="H48" i="25"/>
  <c r="H49" i="25" s="1"/>
  <c r="R44" i="25"/>
  <c r="P44" i="25"/>
  <c r="N44" i="25"/>
  <c r="L44" i="25"/>
  <c r="J44" i="25"/>
  <c r="H44" i="25"/>
  <c r="U42" i="25" s="1"/>
  <c r="X44" i="25" s="1"/>
  <c r="F44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L42" i="25"/>
  <c r="T41" i="25"/>
  <c r="T42" i="25" s="1"/>
  <c r="P41" i="25"/>
  <c r="P42" i="25" s="1"/>
  <c r="L41" i="25"/>
  <c r="H41" i="25"/>
  <c r="H42" i="25" s="1"/>
  <c r="R37" i="25"/>
  <c r="P37" i="25"/>
  <c r="N37" i="25"/>
  <c r="L37" i="25"/>
  <c r="J37" i="25"/>
  <c r="H37" i="25"/>
  <c r="U35" i="25" s="1"/>
  <c r="X37" i="25" s="1"/>
  <c r="F37" i="25"/>
  <c r="S36" i="25"/>
  <c r="R36" i="25"/>
  <c r="Q36" i="25"/>
  <c r="P36" i="25"/>
  <c r="O36" i="25"/>
  <c r="N36" i="25"/>
  <c r="M36" i="25"/>
  <c r="L36" i="25"/>
  <c r="K36" i="25"/>
  <c r="J36" i="25"/>
  <c r="I36" i="25"/>
  <c r="H36" i="25"/>
  <c r="G36" i="25"/>
  <c r="F36" i="25"/>
  <c r="L35" i="25"/>
  <c r="T34" i="25"/>
  <c r="T35" i="25" s="1"/>
  <c r="P34" i="25"/>
  <c r="P35" i="25" s="1"/>
  <c r="L34" i="25"/>
  <c r="H34" i="25"/>
  <c r="H35" i="25" s="1"/>
  <c r="R30" i="25"/>
  <c r="P30" i="25"/>
  <c r="N30" i="25"/>
  <c r="L30" i="25"/>
  <c r="J30" i="25"/>
  <c r="H30" i="25"/>
  <c r="U28" i="25" s="1"/>
  <c r="X30" i="25" s="1"/>
  <c r="F30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L28" i="25"/>
  <c r="T27" i="25"/>
  <c r="T28" i="25" s="1"/>
  <c r="P27" i="25"/>
  <c r="P28" i="25" s="1"/>
  <c r="L27" i="25"/>
  <c r="H27" i="25"/>
  <c r="H28" i="25" s="1"/>
  <c r="R23" i="25"/>
  <c r="P23" i="25"/>
  <c r="N23" i="25"/>
  <c r="L23" i="25"/>
  <c r="J23" i="25"/>
  <c r="H23" i="25"/>
  <c r="U21" i="25" s="1"/>
  <c r="X23" i="25" s="1"/>
  <c r="F23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G22" i="25"/>
  <c r="F22" i="25"/>
  <c r="L21" i="25"/>
  <c r="T20" i="25"/>
  <c r="T21" i="25" s="1"/>
  <c r="P20" i="25"/>
  <c r="P21" i="25" s="1"/>
  <c r="L20" i="25"/>
  <c r="H20" i="25"/>
  <c r="H21" i="25" s="1"/>
  <c r="M19" i="25"/>
  <c r="M26" i="25" s="1"/>
  <c r="M33" i="25" s="1"/>
  <c r="M40" i="25" s="1"/>
  <c r="M47" i="25" s="1"/>
  <c r="M54" i="25" s="1"/>
  <c r="M61" i="25" s="1"/>
  <c r="M68" i="25" s="1"/>
  <c r="M75" i="25" s="1"/>
  <c r="M82" i="25" s="1"/>
  <c r="M89" i="25" s="1"/>
  <c r="M96" i="25" s="1"/>
  <c r="M103" i="25" s="1"/>
  <c r="M110" i="25" s="1"/>
  <c r="M117" i="25" s="1"/>
  <c r="M124" i="25" s="1"/>
  <c r="M131" i="25" s="1"/>
  <c r="M138" i="25" s="1"/>
  <c r="M145" i="25" s="1"/>
  <c r="R16" i="25"/>
  <c r="P16" i="25"/>
  <c r="N16" i="25"/>
  <c r="L16" i="25"/>
  <c r="J16" i="25"/>
  <c r="H16" i="25"/>
  <c r="U14" i="25" s="1"/>
  <c r="F16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L14" i="25"/>
  <c r="T13" i="25"/>
  <c r="T14" i="25" s="1"/>
  <c r="P13" i="25"/>
  <c r="P14" i="25" s="1"/>
  <c r="L13" i="25"/>
  <c r="H13" i="25"/>
  <c r="H14" i="25" s="1"/>
  <c r="V7" i="25"/>
  <c r="V4" i="25"/>
  <c r="V3" i="25"/>
  <c r="V5" i="25" s="1"/>
  <c r="R149" i="24"/>
  <c r="P149" i="24"/>
  <c r="N149" i="24"/>
  <c r="L149" i="24"/>
  <c r="J149" i="24"/>
  <c r="H149" i="24"/>
  <c r="U147" i="24" s="1"/>
  <c r="F149" i="24"/>
  <c r="S148" i="24"/>
  <c r="R148" i="24"/>
  <c r="Q148" i="24"/>
  <c r="P148" i="24"/>
  <c r="O148" i="24"/>
  <c r="N148" i="24"/>
  <c r="M148" i="24"/>
  <c r="L148" i="24"/>
  <c r="K148" i="24"/>
  <c r="J148" i="24"/>
  <c r="I148" i="24"/>
  <c r="H148" i="24"/>
  <c r="G148" i="24"/>
  <c r="F148" i="24"/>
  <c r="T146" i="24"/>
  <c r="T147" i="24" s="1"/>
  <c r="P146" i="24"/>
  <c r="P147" i="24" s="1"/>
  <c r="L146" i="24"/>
  <c r="L147" i="24" s="1"/>
  <c r="H146" i="24"/>
  <c r="H147" i="24" s="1"/>
  <c r="R142" i="24"/>
  <c r="P142" i="24"/>
  <c r="N142" i="24"/>
  <c r="L142" i="24"/>
  <c r="J142" i="24"/>
  <c r="H142" i="24"/>
  <c r="U140" i="24" s="1"/>
  <c r="F142" i="24"/>
  <c r="S141" i="24"/>
  <c r="R141" i="24"/>
  <c r="Q141" i="24"/>
  <c r="P141" i="24"/>
  <c r="O141" i="24"/>
  <c r="N141" i="24"/>
  <c r="M141" i="24"/>
  <c r="L141" i="24"/>
  <c r="K141" i="24"/>
  <c r="J141" i="24"/>
  <c r="I141" i="24"/>
  <c r="H141" i="24"/>
  <c r="G141" i="24"/>
  <c r="F141" i="24"/>
  <c r="T139" i="24"/>
  <c r="T140" i="24" s="1"/>
  <c r="P139" i="24"/>
  <c r="P140" i="24" s="1"/>
  <c r="L139" i="24"/>
  <c r="L140" i="24" s="1"/>
  <c r="H139" i="24"/>
  <c r="H140" i="24" s="1"/>
  <c r="R135" i="24"/>
  <c r="P135" i="24"/>
  <c r="N135" i="24"/>
  <c r="L135" i="24"/>
  <c r="J135" i="24"/>
  <c r="H135" i="24"/>
  <c r="U133" i="24" s="1"/>
  <c r="F135" i="24"/>
  <c r="S134" i="24"/>
  <c r="R134" i="24"/>
  <c r="Q134" i="24"/>
  <c r="P134" i="24"/>
  <c r="O134" i="24"/>
  <c r="N134" i="24"/>
  <c r="M134" i="24"/>
  <c r="L134" i="24"/>
  <c r="K134" i="24"/>
  <c r="J134" i="24"/>
  <c r="I134" i="24"/>
  <c r="H134" i="24"/>
  <c r="G134" i="24"/>
  <c r="F134" i="24"/>
  <c r="T132" i="24"/>
  <c r="T133" i="24" s="1"/>
  <c r="P132" i="24"/>
  <c r="P133" i="24" s="1"/>
  <c r="L132" i="24"/>
  <c r="L133" i="24" s="1"/>
  <c r="H132" i="24"/>
  <c r="H133" i="24" s="1"/>
  <c r="R128" i="24"/>
  <c r="P128" i="24"/>
  <c r="N128" i="24"/>
  <c r="L128" i="24"/>
  <c r="J128" i="24"/>
  <c r="H128" i="24"/>
  <c r="U126" i="24" s="1"/>
  <c r="F128" i="24"/>
  <c r="S127" i="24"/>
  <c r="R127" i="24"/>
  <c r="Q127" i="24"/>
  <c r="P127" i="24"/>
  <c r="O127" i="24"/>
  <c r="N127" i="24"/>
  <c r="M127" i="24"/>
  <c r="L127" i="24"/>
  <c r="K127" i="24"/>
  <c r="J127" i="24"/>
  <c r="I127" i="24"/>
  <c r="H127" i="24"/>
  <c r="G127" i="24"/>
  <c r="F127" i="24"/>
  <c r="T125" i="24"/>
  <c r="T126" i="24" s="1"/>
  <c r="P125" i="24"/>
  <c r="P126" i="24" s="1"/>
  <c r="L125" i="24"/>
  <c r="L126" i="24" s="1"/>
  <c r="H125" i="24"/>
  <c r="H126" i="24" s="1"/>
  <c r="R121" i="24"/>
  <c r="P121" i="24"/>
  <c r="N121" i="24"/>
  <c r="L121" i="24"/>
  <c r="J121" i="24"/>
  <c r="H121" i="24"/>
  <c r="U119" i="24" s="1"/>
  <c r="F121" i="24"/>
  <c r="S120" i="24"/>
  <c r="R120" i="24"/>
  <c r="Q120" i="24"/>
  <c r="P120" i="24"/>
  <c r="O120" i="24"/>
  <c r="N120" i="24"/>
  <c r="M120" i="24"/>
  <c r="L120" i="24"/>
  <c r="K120" i="24"/>
  <c r="J120" i="24"/>
  <c r="I120" i="24"/>
  <c r="H120" i="24"/>
  <c r="G120" i="24"/>
  <c r="F120" i="24"/>
  <c r="T118" i="24"/>
  <c r="T119" i="24" s="1"/>
  <c r="P118" i="24"/>
  <c r="P119" i="24" s="1"/>
  <c r="L118" i="24"/>
  <c r="L119" i="24" s="1"/>
  <c r="H118" i="24"/>
  <c r="H119" i="24" s="1"/>
  <c r="R114" i="24"/>
  <c r="P114" i="24"/>
  <c r="N114" i="24"/>
  <c r="L114" i="24"/>
  <c r="J114" i="24"/>
  <c r="H114" i="24"/>
  <c r="U112" i="24" s="1"/>
  <c r="F114" i="24"/>
  <c r="S113" i="24"/>
  <c r="R113" i="24"/>
  <c r="Q113" i="24"/>
  <c r="P113" i="24"/>
  <c r="O113" i="24"/>
  <c r="N113" i="24"/>
  <c r="M113" i="24"/>
  <c r="L113" i="24"/>
  <c r="K113" i="24"/>
  <c r="J113" i="24"/>
  <c r="I113" i="24"/>
  <c r="H113" i="24"/>
  <c r="G113" i="24"/>
  <c r="F113" i="24"/>
  <c r="T111" i="24"/>
  <c r="T112" i="24" s="1"/>
  <c r="P111" i="24"/>
  <c r="P112" i="24" s="1"/>
  <c r="L111" i="24"/>
  <c r="L112" i="24" s="1"/>
  <c r="H111" i="24"/>
  <c r="H112" i="24" s="1"/>
  <c r="R107" i="24"/>
  <c r="P107" i="24"/>
  <c r="N107" i="24"/>
  <c r="L107" i="24"/>
  <c r="J107" i="24"/>
  <c r="H107" i="24"/>
  <c r="U105" i="24" s="1"/>
  <c r="F107" i="24"/>
  <c r="S106" i="24"/>
  <c r="R106" i="24"/>
  <c r="Q106" i="24"/>
  <c r="P106" i="24"/>
  <c r="O106" i="24"/>
  <c r="N106" i="24"/>
  <c r="M106" i="24"/>
  <c r="L106" i="24"/>
  <c r="K106" i="24"/>
  <c r="J106" i="24"/>
  <c r="I106" i="24"/>
  <c r="H106" i="24"/>
  <c r="G106" i="24"/>
  <c r="F106" i="24"/>
  <c r="T104" i="24"/>
  <c r="T105" i="24" s="1"/>
  <c r="P104" i="24"/>
  <c r="P105" i="24" s="1"/>
  <c r="L104" i="24"/>
  <c r="L105" i="24" s="1"/>
  <c r="H104" i="24"/>
  <c r="H105" i="24" s="1"/>
  <c r="R100" i="24"/>
  <c r="P100" i="24"/>
  <c r="N100" i="24"/>
  <c r="L100" i="24"/>
  <c r="J100" i="24"/>
  <c r="H100" i="24"/>
  <c r="U98" i="24" s="1"/>
  <c r="F100" i="24"/>
  <c r="S99" i="24"/>
  <c r="R99" i="24"/>
  <c r="Q99" i="24"/>
  <c r="P99" i="24"/>
  <c r="O99" i="24"/>
  <c r="N99" i="24"/>
  <c r="M99" i="24"/>
  <c r="L99" i="24"/>
  <c r="K99" i="24"/>
  <c r="J99" i="24"/>
  <c r="I99" i="24"/>
  <c r="H99" i="24"/>
  <c r="G99" i="24"/>
  <c r="F99" i="24"/>
  <c r="T97" i="24"/>
  <c r="T98" i="24" s="1"/>
  <c r="P97" i="24"/>
  <c r="P98" i="24" s="1"/>
  <c r="L97" i="24"/>
  <c r="L98" i="24" s="1"/>
  <c r="H97" i="24"/>
  <c r="H98" i="24" s="1"/>
  <c r="R93" i="24"/>
  <c r="P93" i="24"/>
  <c r="N93" i="24"/>
  <c r="L93" i="24"/>
  <c r="J93" i="24"/>
  <c r="H93" i="24"/>
  <c r="U91" i="24" s="1"/>
  <c r="F93" i="24"/>
  <c r="S92" i="24"/>
  <c r="R92" i="24"/>
  <c r="Q92" i="24"/>
  <c r="P92" i="24"/>
  <c r="O92" i="24"/>
  <c r="N92" i="24"/>
  <c r="M92" i="24"/>
  <c r="L92" i="24"/>
  <c r="K92" i="24"/>
  <c r="J92" i="24"/>
  <c r="I92" i="24"/>
  <c r="H92" i="24"/>
  <c r="G92" i="24"/>
  <c r="F92" i="24"/>
  <c r="T90" i="24"/>
  <c r="T91" i="24" s="1"/>
  <c r="P90" i="24"/>
  <c r="P91" i="24" s="1"/>
  <c r="L90" i="24"/>
  <c r="L91" i="24" s="1"/>
  <c r="H90" i="24"/>
  <c r="H91" i="24" s="1"/>
  <c r="R86" i="24"/>
  <c r="P86" i="24"/>
  <c r="N86" i="24"/>
  <c r="L86" i="24"/>
  <c r="J86" i="24"/>
  <c r="H86" i="24"/>
  <c r="U84" i="24" s="1"/>
  <c r="F86" i="24"/>
  <c r="S85" i="24"/>
  <c r="R85" i="24"/>
  <c r="Q85" i="24"/>
  <c r="P85" i="24"/>
  <c r="O85" i="24"/>
  <c r="N85" i="24"/>
  <c r="M85" i="24"/>
  <c r="L85" i="24"/>
  <c r="K85" i="24"/>
  <c r="J85" i="24"/>
  <c r="I85" i="24"/>
  <c r="H85" i="24"/>
  <c r="G85" i="24"/>
  <c r="F85" i="24"/>
  <c r="T83" i="24"/>
  <c r="T84" i="24" s="1"/>
  <c r="P83" i="24"/>
  <c r="P84" i="24" s="1"/>
  <c r="L83" i="24"/>
  <c r="L84" i="24" s="1"/>
  <c r="H83" i="24"/>
  <c r="H84" i="24" s="1"/>
  <c r="R79" i="24"/>
  <c r="P79" i="24"/>
  <c r="N79" i="24"/>
  <c r="L79" i="24"/>
  <c r="J79" i="24"/>
  <c r="H79" i="24"/>
  <c r="U77" i="24" s="1"/>
  <c r="F79" i="24"/>
  <c r="S78" i="24"/>
  <c r="R78" i="24"/>
  <c r="Q78" i="24"/>
  <c r="P78" i="24"/>
  <c r="O78" i="24"/>
  <c r="N78" i="24"/>
  <c r="M78" i="24"/>
  <c r="L78" i="24"/>
  <c r="K78" i="24"/>
  <c r="J78" i="24"/>
  <c r="I78" i="24"/>
  <c r="H78" i="24"/>
  <c r="G78" i="24"/>
  <c r="F78" i="24"/>
  <c r="T76" i="24"/>
  <c r="T77" i="24" s="1"/>
  <c r="P76" i="24"/>
  <c r="P77" i="24" s="1"/>
  <c r="L76" i="24"/>
  <c r="L77" i="24" s="1"/>
  <c r="H76" i="24"/>
  <c r="H77" i="24" s="1"/>
  <c r="R72" i="24"/>
  <c r="P72" i="24"/>
  <c r="N72" i="24"/>
  <c r="L72" i="24"/>
  <c r="J72" i="24"/>
  <c r="H72" i="24"/>
  <c r="U70" i="24" s="1"/>
  <c r="F72" i="24"/>
  <c r="S71" i="24"/>
  <c r="R71" i="24"/>
  <c r="Q71" i="24"/>
  <c r="P71" i="24"/>
  <c r="O71" i="24"/>
  <c r="N71" i="24"/>
  <c r="M71" i="24"/>
  <c r="L71" i="24"/>
  <c r="K71" i="24"/>
  <c r="J71" i="24"/>
  <c r="I71" i="24"/>
  <c r="H71" i="24"/>
  <c r="G71" i="24"/>
  <c r="F71" i="24"/>
  <c r="T69" i="24"/>
  <c r="T70" i="24" s="1"/>
  <c r="P69" i="24"/>
  <c r="P70" i="24" s="1"/>
  <c r="L69" i="24"/>
  <c r="L70" i="24" s="1"/>
  <c r="H69" i="24"/>
  <c r="H70" i="24" s="1"/>
  <c r="R65" i="24"/>
  <c r="P65" i="24"/>
  <c r="N65" i="24"/>
  <c r="L65" i="24"/>
  <c r="J65" i="24"/>
  <c r="H65" i="24"/>
  <c r="U63" i="24" s="1"/>
  <c r="F65" i="24"/>
  <c r="S64" i="24"/>
  <c r="R64" i="24"/>
  <c r="Q64" i="24"/>
  <c r="P64" i="24"/>
  <c r="O64" i="24"/>
  <c r="N64" i="24"/>
  <c r="M64" i="24"/>
  <c r="L64" i="24"/>
  <c r="K64" i="24"/>
  <c r="J64" i="24"/>
  <c r="I64" i="24"/>
  <c r="H64" i="24"/>
  <c r="G64" i="24"/>
  <c r="F64" i="24"/>
  <c r="T62" i="24"/>
  <c r="T63" i="24" s="1"/>
  <c r="P62" i="24"/>
  <c r="P63" i="24" s="1"/>
  <c r="L62" i="24"/>
  <c r="L63" i="24" s="1"/>
  <c r="H62" i="24"/>
  <c r="H63" i="24" s="1"/>
  <c r="R58" i="24"/>
  <c r="P58" i="24"/>
  <c r="N58" i="24"/>
  <c r="L58" i="24"/>
  <c r="J58" i="24"/>
  <c r="H58" i="24"/>
  <c r="U56" i="24" s="1"/>
  <c r="F58" i="24"/>
  <c r="S57" i="24"/>
  <c r="R57" i="24"/>
  <c r="Q57" i="24"/>
  <c r="P57" i="24"/>
  <c r="O57" i="24"/>
  <c r="N57" i="24"/>
  <c r="M57" i="24"/>
  <c r="L57" i="24"/>
  <c r="K57" i="24"/>
  <c r="J57" i="24"/>
  <c r="I57" i="24"/>
  <c r="H57" i="24"/>
  <c r="G57" i="24"/>
  <c r="F57" i="24"/>
  <c r="T55" i="24"/>
  <c r="T56" i="24" s="1"/>
  <c r="P55" i="24"/>
  <c r="P56" i="24" s="1"/>
  <c r="L55" i="24"/>
  <c r="L56" i="24" s="1"/>
  <c r="H55" i="24"/>
  <c r="H56" i="24" s="1"/>
  <c r="R51" i="24"/>
  <c r="P51" i="24"/>
  <c r="N51" i="24"/>
  <c r="L51" i="24"/>
  <c r="J51" i="24"/>
  <c r="H51" i="24"/>
  <c r="U49" i="24" s="1"/>
  <c r="F51" i="24"/>
  <c r="S50" i="24"/>
  <c r="R50" i="24"/>
  <c r="Q50" i="24"/>
  <c r="P50" i="24"/>
  <c r="O50" i="24"/>
  <c r="N50" i="24"/>
  <c r="M50" i="24"/>
  <c r="L50" i="24"/>
  <c r="K50" i="24"/>
  <c r="J50" i="24"/>
  <c r="I50" i="24"/>
  <c r="H50" i="24"/>
  <c r="G50" i="24"/>
  <c r="F50" i="24"/>
  <c r="T48" i="24"/>
  <c r="T49" i="24" s="1"/>
  <c r="P48" i="24"/>
  <c r="P49" i="24" s="1"/>
  <c r="L48" i="24"/>
  <c r="L49" i="24" s="1"/>
  <c r="H48" i="24"/>
  <c r="H49" i="24" s="1"/>
  <c r="R44" i="24"/>
  <c r="P44" i="24"/>
  <c r="N44" i="24"/>
  <c r="L44" i="24"/>
  <c r="J44" i="24"/>
  <c r="H44" i="24"/>
  <c r="U42" i="24" s="1"/>
  <c r="F44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T41" i="24"/>
  <c r="T42" i="24" s="1"/>
  <c r="P41" i="24"/>
  <c r="P42" i="24" s="1"/>
  <c r="L41" i="24"/>
  <c r="L42" i="24" s="1"/>
  <c r="H41" i="24"/>
  <c r="H42" i="24" s="1"/>
  <c r="R37" i="24"/>
  <c r="P37" i="24"/>
  <c r="N37" i="24"/>
  <c r="L37" i="24"/>
  <c r="J37" i="24"/>
  <c r="H37" i="24"/>
  <c r="U35" i="24" s="1"/>
  <c r="F37" i="24"/>
  <c r="S36" i="24"/>
  <c r="R36" i="24"/>
  <c r="Q36" i="24"/>
  <c r="P36" i="24"/>
  <c r="O36" i="24"/>
  <c r="N36" i="24"/>
  <c r="M36" i="24"/>
  <c r="L36" i="24"/>
  <c r="K36" i="24"/>
  <c r="J36" i="24"/>
  <c r="I36" i="24"/>
  <c r="H36" i="24"/>
  <c r="G36" i="24"/>
  <c r="F36" i="24"/>
  <c r="T34" i="24"/>
  <c r="T35" i="24" s="1"/>
  <c r="P34" i="24"/>
  <c r="P35" i="24" s="1"/>
  <c r="L34" i="24"/>
  <c r="L35" i="24" s="1"/>
  <c r="H34" i="24"/>
  <c r="H35" i="24" s="1"/>
  <c r="R30" i="24"/>
  <c r="P30" i="24"/>
  <c r="N30" i="24"/>
  <c r="L30" i="24"/>
  <c r="J30" i="24"/>
  <c r="H30" i="24"/>
  <c r="U28" i="24" s="1"/>
  <c r="X30" i="24" s="1"/>
  <c r="F30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G29" i="24"/>
  <c r="F29" i="24"/>
  <c r="L28" i="24"/>
  <c r="T27" i="24"/>
  <c r="T28" i="24" s="1"/>
  <c r="P27" i="24"/>
  <c r="P28" i="24" s="1"/>
  <c r="L27" i="24"/>
  <c r="H27" i="24"/>
  <c r="H28" i="24" s="1"/>
  <c r="R23" i="24"/>
  <c r="P23" i="24"/>
  <c r="N23" i="24"/>
  <c r="L23" i="24"/>
  <c r="J23" i="24"/>
  <c r="H23" i="24"/>
  <c r="U21" i="24" s="1"/>
  <c r="X23" i="24" s="1"/>
  <c r="F23" i="24"/>
  <c r="S22" i="24"/>
  <c r="R22" i="24"/>
  <c r="Q22" i="24"/>
  <c r="P22" i="24"/>
  <c r="O22" i="24"/>
  <c r="N22" i="24"/>
  <c r="M22" i="24"/>
  <c r="L22" i="24"/>
  <c r="K22" i="24"/>
  <c r="J22" i="24"/>
  <c r="I22" i="24"/>
  <c r="H22" i="24"/>
  <c r="G22" i="24"/>
  <c r="F22" i="24"/>
  <c r="L21" i="24"/>
  <c r="T20" i="24"/>
  <c r="T21" i="24" s="1"/>
  <c r="P20" i="24"/>
  <c r="P21" i="24" s="1"/>
  <c r="L20" i="24"/>
  <c r="H20" i="24"/>
  <c r="H21" i="24" s="1"/>
  <c r="M19" i="24"/>
  <c r="M26" i="24" s="1"/>
  <c r="M33" i="24" s="1"/>
  <c r="M40" i="24" s="1"/>
  <c r="M47" i="24" s="1"/>
  <c r="M54" i="24" s="1"/>
  <c r="M61" i="24" s="1"/>
  <c r="M68" i="24" s="1"/>
  <c r="M75" i="24" s="1"/>
  <c r="M82" i="24" s="1"/>
  <c r="M89" i="24" s="1"/>
  <c r="M96" i="24" s="1"/>
  <c r="M103" i="24" s="1"/>
  <c r="M110" i="24" s="1"/>
  <c r="M117" i="24" s="1"/>
  <c r="M124" i="24" s="1"/>
  <c r="M131" i="24" s="1"/>
  <c r="M138" i="24" s="1"/>
  <c r="M145" i="24" s="1"/>
  <c r="R16" i="24"/>
  <c r="P16" i="24"/>
  <c r="N16" i="24"/>
  <c r="L16" i="24"/>
  <c r="J16" i="24"/>
  <c r="H16" i="24"/>
  <c r="U14" i="24" s="1"/>
  <c r="T16" i="24" s="1"/>
  <c r="T15" i="24" s="1"/>
  <c r="F16" i="24"/>
  <c r="S15" i="24"/>
  <c r="R15" i="24"/>
  <c r="Q15" i="24"/>
  <c r="P15" i="24"/>
  <c r="O15" i="24"/>
  <c r="N15" i="24"/>
  <c r="M15" i="24"/>
  <c r="L15" i="24"/>
  <c r="K15" i="24"/>
  <c r="J15" i="24"/>
  <c r="I15" i="24"/>
  <c r="H15" i="24"/>
  <c r="G15" i="24"/>
  <c r="F15" i="24"/>
  <c r="L14" i="24"/>
  <c r="T13" i="24"/>
  <c r="T14" i="24" s="1"/>
  <c r="P13" i="24"/>
  <c r="P14" i="24" s="1"/>
  <c r="L13" i="24"/>
  <c r="H13" i="24"/>
  <c r="H14" i="24" s="1"/>
  <c r="V7" i="24"/>
  <c r="V4" i="24"/>
  <c r="V3" i="24"/>
  <c r="V5" i="24" s="1"/>
  <c r="R149" i="23"/>
  <c r="P149" i="23"/>
  <c r="N149" i="23"/>
  <c r="L149" i="23"/>
  <c r="J149" i="23"/>
  <c r="H149" i="23"/>
  <c r="U147" i="23" s="1"/>
  <c r="F149" i="23"/>
  <c r="S148" i="23"/>
  <c r="R148" i="23"/>
  <c r="Q148" i="23"/>
  <c r="P148" i="23"/>
  <c r="O148" i="23"/>
  <c r="N148" i="23"/>
  <c r="M148" i="23"/>
  <c r="L148" i="23"/>
  <c r="K148" i="23"/>
  <c r="J148" i="23"/>
  <c r="I148" i="23"/>
  <c r="H148" i="23"/>
  <c r="G148" i="23"/>
  <c r="F148" i="23"/>
  <c r="T146" i="23"/>
  <c r="T147" i="23" s="1"/>
  <c r="P146" i="23"/>
  <c r="P147" i="23" s="1"/>
  <c r="L146" i="23"/>
  <c r="L147" i="23" s="1"/>
  <c r="H146" i="23"/>
  <c r="H147" i="23" s="1"/>
  <c r="R142" i="23"/>
  <c r="P142" i="23"/>
  <c r="N142" i="23"/>
  <c r="L142" i="23"/>
  <c r="J142" i="23"/>
  <c r="H142" i="23"/>
  <c r="U140" i="23" s="1"/>
  <c r="F142" i="23"/>
  <c r="S141" i="23"/>
  <c r="R141" i="23"/>
  <c r="Q141" i="23"/>
  <c r="P141" i="23"/>
  <c r="O141" i="23"/>
  <c r="N141" i="23"/>
  <c r="M141" i="23"/>
  <c r="L141" i="23"/>
  <c r="K141" i="23"/>
  <c r="J141" i="23"/>
  <c r="I141" i="23"/>
  <c r="H141" i="23"/>
  <c r="G141" i="23"/>
  <c r="F141" i="23"/>
  <c r="T139" i="23"/>
  <c r="T140" i="23" s="1"/>
  <c r="P139" i="23"/>
  <c r="P140" i="23" s="1"/>
  <c r="L139" i="23"/>
  <c r="L140" i="23" s="1"/>
  <c r="H139" i="23"/>
  <c r="H140" i="23" s="1"/>
  <c r="R135" i="23"/>
  <c r="P135" i="23"/>
  <c r="N135" i="23"/>
  <c r="L135" i="23"/>
  <c r="J135" i="23"/>
  <c r="H135" i="23"/>
  <c r="U133" i="23" s="1"/>
  <c r="F135" i="23"/>
  <c r="S134" i="23"/>
  <c r="R134" i="23"/>
  <c r="Q134" i="23"/>
  <c r="P134" i="23"/>
  <c r="O134" i="23"/>
  <c r="N134" i="23"/>
  <c r="M134" i="23"/>
  <c r="L134" i="23"/>
  <c r="K134" i="23"/>
  <c r="J134" i="23"/>
  <c r="I134" i="23"/>
  <c r="H134" i="23"/>
  <c r="G134" i="23"/>
  <c r="F134" i="23"/>
  <c r="T132" i="23"/>
  <c r="T133" i="23" s="1"/>
  <c r="P132" i="23"/>
  <c r="P133" i="23" s="1"/>
  <c r="L132" i="23"/>
  <c r="L133" i="23" s="1"/>
  <c r="H132" i="23"/>
  <c r="H133" i="23" s="1"/>
  <c r="R128" i="23"/>
  <c r="P128" i="23"/>
  <c r="N128" i="23"/>
  <c r="L128" i="23"/>
  <c r="J128" i="23"/>
  <c r="H128" i="23"/>
  <c r="U126" i="23" s="1"/>
  <c r="F128" i="23"/>
  <c r="S127" i="23"/>
  <c r="R127" i="23"/>
  <c r="Q127" i="23"/>
  <c r="P127" i="23"/>
  <c r="O127" i="23"/>
  <c r="N127" i="23"/>
  <c r="M127" i="23"/>
  <c r="L127" i="23"/>
  <c r="K127" i="23"/>
  <c r="J127" i="23"/>
  <c r="I127" i="23"/>
  <c r="H127" i="23"/>
  <c r="G127" i="23"/>
  <c r="F127" i="23"/>
  <c r="T125" i="23"/>
  <c r="T126" i="23" s="1"/>
  <c r="P125" i="23"/>
  <c r="P126" i="23" s="1"/>
  <c r="L125" i="23"/>
  <c r="L126" i="23" s="1"/>
  <c r="H125" i="23"/>
  <c r="H126" i="23" s="1"/>
  <c r="R121" i="23"/>
  <c r="P121" i="23"/>
  <c r="N121" i="23"/>
  <c r="L121" i="23"/>
  <c r="J121" i="23"/>
  <c r="H121" i="23"/>
  <c r="U119" i="23" s="1"/>
  <c r="F121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T118" i="23"/>
  <c r="T119" i="23" s="1"/>
  <c r="P118" i="23"/>
  <c r="P119" i="23" s="1"/>
  <c r="L118" i="23"/>
  <c r="L119" i="23" s="1"/>
  <c r="H118" i="23"/>
  <c r="H119" i="23" s="1"/>
  <c r="R114" i="23"/>
  <c r="P114" i="23"/>
  <c r="N114" i="23"/>
  <c r="L114" i="23"/>
  <c r="J114" i="23"/>
  <c r="H114" i="23"/>
  <c r="U112" i="23" s="1"/>
  <c r="F114" i="23"/>
  <c r="S113" i="23"/>
  <c r="R113" i="23"/>
  <c r="Q113" i="23"/>
  <c r="P113" i="23"/>
  <c r="O113" i="23"/>
  <c r="N113" i="23"/>
  <c r="M113" i="23"/>
  <c r="L113" i="23"/>
  <c r="K113" i="23"/>
  <c r="J113" i="23"/>
  <c r="I113" i="23"/>
  <c r="H113" i="23"/>
  <c r="G113" i="23"/>
  <c r="F113" i="23"/>
  <c r="T111" i="23"/>
  <c r="T112" i="23" s="1"/>
  <c r="P111" i="23"/>
  <c r="P112" i="23" s="1"/>
  <c r="L111" i="23"/>
  <c r="L112" i="23" s="1"/>
  <c r="H111" i="23"/>
  <c r="H112" i="23" s="1"/>
  <c r="R107" i="23"/>
  <c r="P107" i="23"/>
  <c r="N107" i="23"/>
  <c r="L107" i="23"/>
  <c r="J107" i="23"/>
  <c r="H107" i="23"/>
  <c r="U105" i="23" s="1"/>
  <c r="F107" i="23"/>
  <c r="S106" i="23"/>
  <c r="R106" i="23"/>
  <c r="Q106" i="23"/>
  <c r="P106" i="23"/>
  <c r="O106" i="23"/>
  <c r="N106" i="23"/>
  <c r="M106" i="23"/>
  <c r="L106" i="23"/>
  <c r="K106" i="23"/>
  <c r="J106" i="23"/>
  <c r="I106" i="23"/>
  <c r="H106" i="23"/>
  <c r="G106" i="23"/>
  <c r="F106" i="23"/>
  <c r="T104" i="23"/>
  <c r="T105" i="23" s="1"/>
  <c r="P104" i="23"/>
  <c r="P105" i="23" s="1"/>
  <c r="L104" i="23"/>
  <c r="L105" i="23" s="1"/>
  <c r="H104" i="23"/>
  <c r="H105" i="23" s="1"/>
  <c r="R100" i="23"/>
  <c r="P100" i="23"/>
  <c r="N100" i="23"/>
  <c r="L100" i="23"/>
  <c r="J100" i="23"/>
  <c r="H100" i="23"/>
  <c r="U98" i="23" s="1"/>
  <c r="F100" i="23"/>
  <c r="S99" i="23"/>
  <c r="R99" i="23"/>
  <c r="Q99" i="23"/>
  <c r="P99" i="23"/>
  <c r="O99" i="23"/>
  <c r="N99" i="23"/>
  <c r="M99" i="23"/>
  <c r="L99" i="23"/>
  <c r="K99" i="23"/>
  <c r="J99" i="23"/>
  <c r="I99" i="23"/>
  <c r="H99" i="23"/>
  <c r="G99" i="23"/>
  <c r="F99" i="23"/>
  <c r="T97" i="23"/>
  <c r="T98" i="23" s="1"/>
  <c r="P97" i="23"/>
  <c r="P98" i="23" s="1"/>
  <c r="L97" i="23"/>
  <c r="L98" i="23" s="1"/>
  <c r="H97" i="23"/>
  <c r="H98" i="23" s="1"/>
  <c r="R93" i="23"/>
  <c r="P93" i="23"/>
  <c r="N93" i="23"/>
  <c r="L93" i="23"/>
  <c r="J93" i="23"/>
  <c r="H93" i="23"/>
  <c r="U91" i="23" s="1"/>
  <c r="F93" i="23"/>
  <c r="S92" i="23"/>
  <c r="R92" i="23"/>
  <c r="Q92" i="23"/>
  <c r="P92" i="23"/>
  <c r="O92" i="23"/>
  <c r="N92" i="23"/>
  <c r="M92" i="23"/>
  <c r="L92" i="23"/>
  <c r="K92" i="23"/>
  <c r="J92" i="23"/>
  <c r="I92" i="23"/>
  <c r="H92" i="23"/>
  <c r="G92" i="23"/>
  <c r="F92" i="23"/>
  <c r="T90" i="23"/>
  <c r="T91" i="23" s="1"/>
  <c r="P90" i="23"/>
  <c r="P91" i="23" s="1"/>
  <c r="L90" i="23"/>
  <c r="L91" i="23" s="1"/>
  <c r="H90" i="23"/>
  <c r="H91" i="23" s="1"/>
  <c r="R86" i="23"/>
  <c r="P86" i="23"/>
  <c r="N86" i="23"/>
  <c r="L86" i="23"/>
  <c r="J86" i="23"/>
  <c r="H86" i="23"/>
  <c r="U84" i="23" s="1"/>
  <c r="F86" i="23"/>
  <c r="S85" i="23"/>
  <c r="R85" i="23"/>
  <c r="Q85" i="23"/>
  <c r="P85" i="23"/>
  <c r="O85" i="23"/>
  <c r="N85" i="23"/>
  <c r="M85" i="23"/>
  <c r="L85" i="23"/>
  <c r="K85" i="23"/>
  <c r="J85" i="23"/>
  <c r="I85" i="23"/>
  <c r="H85" i="23"/>
  <c r="G85" i="23"/>
  <c r="F85" i="23"/>
  <c r="T83" i="23"/>
  <c r="T84" i="23" s="1"/>
  <c r="P83" i="23"/>
  <c r="P84" i="23" s="1"/>
  <c r="L83" i="23"/>
  <c r="L84" i="23" s="1"/>
  <c r="H83" i="23"/>
  <c r="H84" i="23" s="1"/>
  <c r="R79" i="23"/>
  <c r="P79" i="23"/>
  <c r="N79" i="23"/>
  <c r="L79" i="23"/>
  <c r="J79" i="23"/>
  <c r="H79" i="23"/>
  <c r="U77" i="23" s="1"/>
  <c r="F79" i="23"/>
  <c r="S78" i="23"/>
  <c r="R78" i="23"/>
  <c r="Q78" i="23"/>
  <c r="P78" i="23"/>
  <c r="O78" i="23"/>
  <c r="N78" i="23"/>
  <c r="M78" i="23"/>
  <c r="L78" i="23"/>
  <c r="K78" i="23"/>
  <c r="J78" i="23"/>
  <c r="I78" i="23"/>
  <c r="H78" i="23"/>
  <c r="G78" i="23"/>
  <c r="F78" i="23"/>
  <c r="L77" i="23"/>
  <c r="T76" i="23"/>
  <c r="T77" i="23" s="1"/>
  <c r="P76" i="23"/>
  <c r="P77" i="23" s="1"/>
  <c r="L76" i="23"/>
  <c r="H76" i="23"/>
  <c r="H77" i="23" s="1"/>
  <c r="R72" i="23"/>
  <c r="P72" i="23"/>
  <c r="N72" i="23"/>
  <c r="L72" i="23"/>
  <c r="J72" i="23"/>
  <c r="H72" i="23"/>
  <c r="F72" i="23"/>
  <c r="S71" i="23"/>
  <c r="R71" i="23"/>
  <c r="Q71" i="23"/>
  <c r="P71" i="23"/>
  <c r="O71" i="23"/>
  <c r="N71" i="23"/>
  <c r="M71" i="23"/>
  <c r="L71" i="23"/>
  <c r="K71" i="23"/>
  <c r="J71" i="23"/>
  <c r="I71" i="23"/>
  <c r="H71" i="23"/>
  <c r="G71" i="23"/>
  <c r="F71" i="23"/>
  <c r="L70" i="23"/>
  <c r="T69" i="23"/>
  <c r="T70" i="23" s="1"/>
  <c r="P69" i="23"/>
  <c r="P70" i="23" s="1"/>
  <c r="L69" i="23"/>
  <c r="H69" i="23"/>
  <c r="H70" i="23" s="1"/>
  <c r="R65" i="23"/>
  <c r="P65" i="23"/>
  <c r="N65" i="23"/>
  <c r="L65" i="23"/>
  <c r="J65" i="23"/>
  <c r="H65" i="23"/>
  <c r="U63" i="23" s="1"/>
  <c r="X65" i="23" s="1"/>
  <c r="F65" i="23"/>
  <c r="S64" i="23"/>
  <c r="R64" i="23"/>
  <c r="Q64" i="23"/>
  <c r="P64" i="23"/>
  <c r="O64" i="23"/>
  <c r="N64" i="23"/>
  <c r="M64" i="23"/>
  <c r="L64" i="23"/>
  <c r="K64" i="23"/>
  <c r="J64" i="23"/>
  <c r="I64" i="23"/>
  <c r="H64" i="23"/>
  <c r="G64" i="23"/>
  <c r="F64" i="23"/>
  <c r="L63" i="23"/>
  <c r="T62" i="23"/>
  <c r="T63" i="23" s="1"/>
  <c r="P62" i="23"/>
  <c r="P63" i="23" s="1"/>
  <c r="L62" i="23"/>
  <c r="H62" i="23"/>
  <c r="H63" i="23" s="1"/>
  <c r="R58" i="23"/>
  <c r="P58" i="23"/>
  <c r="N58" i="23"/>
  <c r="L58" i="23"/>
  <c r="J58" i="23"/>
  <c r="H58" i="23"/>
  <c r="F58" i="23"/>
  <c r="S57" i="23"/>
  <c r="R57" i="23"/>
  <c r="Q57" i="23"/>
  <c r="P57" i="23"/>
  <c r="O57" i="23"/>
  <c r="N57" i="23"/>
  <c r="M57" i="23"/>
  <c r="L57" i="23"/>
  <c r="K57" i="23"/>
  <c r="J57" i="23"/>
  <c r="I57" i="23"/>
  <c r="H57" i="23"/>
  <c r="G57" i="23"/>
  <c r="F57" i="23"/>
  <c r="L56" i="23"/>
  <c r="T55" i="23"/>
  <c r="T56" i="23" s="1"/>
  <c r="P55" i="23"/>
  <c r="P56" i="23" s="1"/>
  <c r="L55" i="23"/>
  <c r="H55" i="23"/>
  <c r="H56" i="23" s="1"/>
  <c r="R51" i="23"/>
  <c r="P51" i="23"/>
  <c r="N51" i="23"/>
  <c r="L51" i="23"/>
  <c r="J51" i="23"/>
  <c r="H51" i="23"/>
  <c r="U49" i="23" s="1"/>
  <c r="X51" i="23" s="1"/>
  <c r="F51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L49" i="23"/>
  <c r="T48" i="23"/>
  <c r="T49" i="23" s="1"/>
  <c r="P48" i="23"/>
  <c r="P49" i="23" s="1"/>
  <c r="L48" i="23"/>
  <c r="H48" i="23"/>
  <c r="H49" i="23" s="1"/>
  <c r="R44" i="23"/>
  <c r="P44" i="23"/>
  <c r="N44" i="23"/>
  <c r="L44" i="23"/>
  <c r="J44" i="23"/>
  <c r="H44" i="23"/>
  <c r="U42" i="23" s="1"/>
  <c r="X44" i="23" s="1"/>
  <c r="F44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L42" i="23"/>
  <c r="T41" i="23"/>
  <c r="T42" i="23" s="1"/>
  <c r="P41" i="23"/>
  <c r="P42" i="23" s="1"/>
  <c r="L41" i="23"/>
  <c r="H41" i="23"/>
  <c r="H42" i="23" s="1"/>
  <c r="R37" i="23"/>
  <c r="P37" i="23"/>
  <c r="N37" i="23"/>
  <c r="L37" i="23"/>
  <c r="J37" i="23"/>
  <c r="H37" i="23"/>
  <c r="F37" i="23"/>
  <c r="S36" i="23"/>
  <c r="R36" i="23"/>
  <c r="Q36" i="23"/>
  <c r="P36" i="23"/>
  <c r="O36" i="23"/>
  <c r="N36" i="23"/>
  <c r="M36" i="23"/>
  <c r="L36" i="23"/>
  <c r="K36" i="23"/>
  <c r="J36" i="23"/>
  <c r="I36" i="23"/>
  <c r="H36" i="23"/>
  <c r="G36" i="23"/>
  <c r="F36" i="23"/>
  <c r="L35" i="23"/>
  <c r="T34" i="23"/>
  <c r="T35" i="23" s="1"/>
  <c r="P34" i="23"/>
  <c r="P35" i="23" s="1"/>
  <c r="L34" i="23"/>
  <c r="H34" i="23"/>
  <c r="H35" i="23" s="1"/>
  <c r="R30" i="23"/>
  <c r="P30" i="23"/>
  <c r="N30" i="23"/>
  <c r="L30" i="23"/>
  <c r="J30" i="23"/>
  <c r="H30" i="23"/>
  <c r="U28" i="23" s="1"/>
  <c r="X30" i="23" s="1"/>
  <c r="F30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L28" i="23"/>
  <c r="T27" i="23"/>
  <c r="T28" i="23" s="1"/>
  <c r="P27" i="23"/>
  <c r="P28" i="23" s="1"/>
  <c r="L27" i="23"/>
  <c r="H27" i="23"/>
  <c r="H28" i="23" s="1"/>
  <c r="R23" i="23"/>
  <c r="P23" i="23"/>
  <c r="N23" i="23"/>
  <c r="L23" i="23"/>
  <c r="J23" i="23"/>
  <c r="H23" i="23"/>
  <c r="U21" i="23" s="1"/>
  <c r="X23" i="23" s="1"/>
  <c r="F23" i="23"/>
  <c r="S22" i="23"/>
  <c r="R22" i="23"/>
  <c r="Q22" i="23"/>
  <c r="P22" i="23"/>
  <c r="O22" i="23"/>
  <c r="N22" i="23"/>
  <c r="M22" i="23"/>
  <c r="L22" i="23"/>
  <c r="K22" i="23"/>
  <c r="J22" i="23"/>
  <c r="I22" i="23"/>
  <c r="H22" i="23"/>
  <c r="G22" i="23"/>
  <c r="F22" i="23"/>
  <c r="L21" i="23"/>
  <c r="T20" i="23"/>
  <c r="T21" i="23" s="1"/>
  <c r="P20" i="23"/>
  <c r="P21" i="23" s="1"/>
  <c r="L20" i="23"/>
  <c r="H20" i="23"/>
  <c r="H21" i="23" s="1"/>
  <c r="M19" i="23"/>
  <c r="M26" i="23" s="1"/>
  <c r="M33" i="23" s="1"/>
  <c r="M40" i="23" s="1"/>
  <c r="M47" i="23" s="1"/>
  <c r="M54" i="23" s="1"/>
  <c r="M61" i="23" s="1"/>
  <c r="M68" i="23" s="1"/>
  <c r="M75" i="23" s="1"/>
  <c r="M82" i="23" s="1"/>
  <c r="M89" i="23" s="1"/>
  <c r="M96" i="23" s="1"/>
  <c r="M103" i="23" s="1"/>
  <c r="M110" i="23" s="1"/>
  <c r="M117" i="23" s="1"/>
  <c r="M124" i="23" s="1"/>
  <c r="M131" i="23" s="1"/>
  <c r="M138" i="23" s="1"/>
  <c r="M145" i="23" s="1"/>
  <c r="R16" i="23"/>
  <c r="P16" i="23"/>
  <c r="N16" i="23"/>
  <c r="L16" i="23"/>
  <c r="J16" i="23"/>
  <c r="H16" i="23"/>
  <c r="U14" i="23" s="1"/>
  <c r="F16" i="23"/>
  <c r="S15" i="23"/>
  <c r="R15" i="23"/>
  <c r="Q15" i="23"/>
  <c r="P15" i="23"/>
  <c r="O15" i="23"/>
  <c r="N15" i="23"/>
  <c r="M15" i="23"/>
  <c r="L15" i="23"/>
  <c r="K15" i="23"/>
  <c r="J15" i="23"/>
  <c r="I15" i="23"/>
  <c r="H15" i="23"/>
  <c r="G15" i="23"/>
  <c r="F15" i="23"/>
  <c r="L14" i="23"/>
  <c r="T13" i="23"/>
  <c r="T14" i="23" s="1"/>
  <c r="P13" i="23"/>
  <c r="P14" i="23" s="1"/>
  <c r="L13" i="23"/>
  <c r="H13" i="23"/>
  <c r="H14" i="23" s="1"/>
  <c r="V7" i="23"/>
  <c r="V4" i="23"/>
  <c r="R149" i="21"/>
  <c r="P149" i="21"/>
  <c r="N149" i="21"/>
  <c r="L149" i="21"/>
  <c r="J149" i="21"/>
  <c r="H149" i="21"/>
  <c r="U147" i="21" s="1"/>
  <c r="F149" i="21"/>
  <c r="S148" i="21"/>
  <c r="R148" i="21"/>
  <c r="Q148" i="21"/>
  <c r="P148" i="21"/>
  <c r="O148" i="21"/>
  <c r="N148" i="21"/>
  <c r="M148" i="21"/>
  <c r="L148" i="21"/>
  <c r="K148" i="21"/>
  <c r="J148" i="21"/>
  <c r="I148" i="21"/>
  <c r="H148" i="21"/>
  <c r="G148" i="21"/>
  <c r="F148" i="21"/>
  <c r="T146" i="21"/>
  <c r="T147" i="21" s="1"/>
  <c r="P146" i="21"/>
  <c r="P147" i="21" s="1"/>
  <c r="L146" i="21"/>
  <c r="L147" i="21" s="1"/>
  <c r="H146" i="21"/>
  <c r="H147" i="21" s="1"/>
  <c r="M145" i="21"/>
  <c r="R142" i="21"/>
  <c r="R141" i="21" s="1"/>
  <c r="P142" i="21"/>
  <c r="N142" i="21"/>
  <c r="L142" i="21"/>
  <c r="J142" i="21"/>
  <c r="H142" i="21"/>
  <c r="F142" i="21"/>
  <c r="S141" i="21"/>
  <c r="Q141" i="21"/>
  <c r="P141" i="21"/>
  <c r="O141" i="21"/>
  <c r="N141" i="21"/>
  <c r="M141" i="21"/>
  <c r="L141" i="21"/>
  <c r="K141" i="21"/>
  <c r="J141" i="21"/>
  <c r="I141" i="21"/>
  <c r="H141" i="21"/>
  <c r="G141" i="21"/>
  <c r="F141" i="21"/>
  <c r="U140" i="21"/>
  <c r="X142" i="21" s="1"/>
  <c r="T139" i="21"/>
  <c r="T140" i="21" s="1"/>
  <c r="P139" i="21"/>
  <c r="P140" i="21" s="1"/>
  <c r="L139" i="21"/>
  <c r="L140" i="21" s="1"/>
  <c r="H139" i="21"/>
  <c r="H140" i="21" s="1"/>
  <c r="M138" i="21"/>
  <c r="R135" i="21"/>
  <c r="P135" i="21"/>
  <c r="N135" i="21"/>
  <c r="L135" i="21"/>
  <c r="J135" i="21"/>
  <c r="H135" i="21"/>
  <c r="U133" i="21" s="1"/>
  <c r="F135" i="21"/>
  <c r="S134" i="21"/>
  <c r="R134" i="21"/>
  <c r="Q134" i="21"/>
  <c r="P134" i="21"/>
  <c r="O134" i="21"/>
  <c r="N134" i="21"/>
  <c r="M134" i="21"/>
  <c r="L134" i="21"/>
  <c r="K134" i="21"/>
  <c r="J134" i="21"/>
  <c r="I134" i="21"/>
  <c r="H134" i="21"/>
  <c r="G134" i="21"/>
  <c r="F134" i="21"/>
  <c r="T132" i="21"/>
  <c r="T133" i="21" s="1"/>
  <c r="P132" i="21"/>
  <c r="P133" i="21" s="1"/>
  <c r="L132" i="21"/>
  <c r="L133" i="21" s="1"/>
  <c r="H132" i="21"/>
  <c r="H133" i="21" s="1"/>
  <c r="M131" i="21"/>
  <c r="R128" i="21"/>
  <c r="P128" i="21"/>
  <c r="N128" i="21"/>
  <c r="L128" i="21"/>
  <c r="J128" i="21"/>
  <c r="H128" i="21"/>
  <c r="U126" i="21" s="1"/>
  <c r="F128" i="21"/>
  <c r="S127" i="21"/>
  <c r="R127" i="21"/>
  <c r="Q127" i="21"/>
  <c r="P127" i="21"/>
  <c r="O127" i="21"/>
  <c r="N127" i="21"/>
  <c r="M127" i="21"/>
  <c r="L127" i="21"/>
  <c r="K127" i="21"/>
  <c r="J127" i="21"/>
  <c r="I127" i="21"/>
  <c r="H127" i="21"/>
  <c r="G127" i="21"/>
  <c r="F127" i="21"/>
  <c r="T125" i="21"/>
  <c r="T126" i="21" s="1"/>
  <c r="P125" i="21"/>
  <c r="P126" i="21" s="1"/>
  <c r="L125" i="21"/>
  <c r="L126" i="21" s="1"/>
  <c r="H125" i="21"/>
  <c r="H126" i="21" s="1"/>
  <c r="M124" i="21"/>
  <c r="R121" i="21"/>
  <c r="P121" i="21"/>
  <c r="N121" i="21"/>
  <c r="L121" i="21"/>
  <c r="J121" i="21"/>
  <c r="H121" i="21"/>
  <c r="U119" i="21" s="1"/>
  <c r="F121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T118" i="21"/>
  <c r="T119" i="21" s="1"/>
  <c r="P118" i="21"/>
  <c r="P119" i="21" s="1"/>
  <c r="L118" i="21"/>
  <c r="L119" i="21" s="1"/>
  <c r="H118" i="21"/>
  <c r="H119" i="21" s="1"/>
  <c r="M117" i="21"/>
  <c r="R114" i="21"/>
  <c r="P114" i="21"/>
  <c r="N114" i="21"/>
  <c r="L114" i="21"/>
  <c r="J114" i="21"/>
  <c r="H114" i="21"/>
  <c r="U112" i="21" s="1"/>
  <c r="F114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T111" i="21"/>
  <c r="T112" i="21" s="1"/>
  <c r="P111" i="21"/>
  <c r="P112" i="21" s="1"/>
  <c r="L111" i="21"/>
  <c r="L112" i="21" s="1"/>
  <c r="H111" i="21"/>
  <c r="H112" i="21" s="1"/>
  <c r="M110" i="21"/>
  <c r="R107" i="21"/>
  <c r="P107" i="21"/>
  <c r="N107" i="21"/>
  <c r="L107" i="21"/>
  <c r="J107" i="21"/>
  <c r="H107" i="21"/>
  <c r="U105" i="21" s="1"/>
  <c r="F107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T104" i="21"/>
  <c r="T105" i="21" s="1"/>
  <c r="P104" i="21"/>
  <c r="P105" i="21" s="1"/>
  <c r="L104" i="21"/>
  <c r="L105" i="21" s="1"/>
  <c r="H104" i="21"/>
  <c r="H105" i="21" s="1"/>
  <c r="M103" i="21"/>
  <c r="R100" i="21"/>
  <c r="P100" i="21"/>
  <c r="N100" i="21"/>
  <c r="L100" i="21"/>
  <c r="J100" i="21"/>
  <c r="H100" i="21"/>
  <c r="U98" i="21" s="1"/>
  <c r="F100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T97" i="21"/>
  <c r="T98" i="21" s="1"/>
  <c r="P97" i="21"/>
  <c r="P98" i="21" s="1"/>
  <c r="L97" i="21"/>
  <c r="L98" i="21" s="1"/>
  <c r="H97" i="21"/>
  <c r="H98" i="21" s="1"/>
  <c r="M96" i="21"/>
  <c r="R93" i="21"/>
  <c r="P93" i="21"/>
  <c r="N93" i="21"/>
  <c r="L93" i="21"/>
  <c r="J93" i="21"/>
  <c r="H93" i="21"/>
  <c r="U91" i="21" s="1"/>
  <c r="F93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T90" i="21"/>
  <c r="T91" i="21" s="1"/>
  <c r="P90" i="21"/>
  <c r="P91" i="21" s="1"/>
  <c r="L90" i="21"/>
  <c r="L91" i="21" s="1"/>
  <c r="H90" i="21"/>
  <c r="H91" i="21" s="1"/>
  <c r="M89" i="21"/>
  <c r="R86" i="21"/>
  <c r="P86" i="21"/>
  <c r="N86" i="21"/>
  <c r="L86" i="21"/>
  <c r="J86" i="21"/>
  <c r="H86" i="21"/>
  <c r="U84" i="21" s="1"/>
  <c r="F86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T83" i="21"/>
  <c r="T84" i="21" s="1"/>
  <c r="P83" i="21"/>
  <c r="P84" i="21" s="1"/>
  <c r="L83" i="21"/>
  <c r="L84" i="21" s="1"/>
  <c r="H83" i="21"/>
  <c r="H84" i="21" s="1"/>
  <c r="M82" i="21"/>
  <c r="R79" i="21"/>
  <c r="P79" i="21"/>
  <c r="N79" i="21"/>
  <c r="L79" i="21"/>
  <c r="J79" i="21"/>
  <c r="H79" i="21"/>
  <c r="U77" i="21" s="1"/>
  <c r="F79" i="21"/>
  <c r="S78" i="21"/>
  <c r="R78" i="21"/>
  <c r="Q78" i="21"/>
  <c r="P78" i="21"/>
  <c r="O78" i="21"/>
  <c r="N78" i="21"/>
  <c r="M78" i="21"/>
  <c r="L78" i="21"/>
  <c r="K78" i="21"/>
  <c r="J78" i="21"/>
  <c r="I78" i="21"/>
  <c r="H78" i="21"/>
  <c r="G78" i="21"/>
  <c r="F78" i="21"/>
  <c r="T76" i="21"/>
  <c r="T77" i="21" s="1"/>
  <c r="P76" i="21"/>
  <c r="P77" i="21" s="1"/>
  <c r="L76" i="21"/>
  <c r="L77" i="21" s="1"/>
  <c r="H76" i="21"/>
  <c r="H77" i="21" s="1"/>
  <c r="M75" i="21"/>
  <c r="R72" i="21"/>
  <c r="P72" i="21"/>
  <c r="N72" i="21"/>
  <c r="L72" i="21"/>
  <c r="J72" i="21"/>
  <c r="H72" i="21"/>
  <c r="U70" i="21" s="1"/>
  <c r="F72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T69" i="21"/>
  <c r="T70" i="21" s="1"/>
  <c r="P69" i="21"/>
  <c r="P70" i="21" s="1"/>
  <c r="L69" i="21"/>
  <c r="L70" i="21" s="1"/>
  <c r="H69" i="21"/>
  <c r="H70" i="21" s="1"/>
  <c r="M68" i="21"/>
  <c r="R65" i="21"/>
  <c r="P65" i="21"/>
  <c r="N65" i="21"/>
  <c r="L65" i="21"/>
  <c r="J65" i="21"/>
  <c r="H65" i="21"/>
  <c r="U63" i="21" s="1"/>
  <c r="F65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G64" i="21"/>
  <c r="F64" i="21"/>
  <c r="T62" i="21"/>
  <c r="T63" i="21" s="1"/>
  <c r="P62" i="21"/>
  <c r="P63" i="21" s="1"/>
  <c r="L62" i="21"/>
  <c r="L63" i="21" s="1"/>
  <c r="H62" i="21"/>
  <c r="H63" i="21" s="1"/>
  <c r="M61" i="21"/>
  <c r="R58" i="21"/>
  <c r="P58" i="21"/>
  <c r="N58" i="21"/>
  <c r="L58" i="21"/>
  <c r="J58" i="21"/>
  <c r="H58" i="21"/>
  <c r="U56" i="21" s="1"/>
  <c r="F58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T55" i="21"/>
  <c r="T56" i="21" s="1"/>
  <c r="P55" i="21"/>
  <c r="P56" i="21" s="1"/>
  <c r="L55" i="21"/>
  <c r="L56" i="21" s="1"/>
  <c r="H55" i="21"/>
  <c r="H56" i="21" s="1"/>
  <c r="M54" i="21"/>
  <c r="R51" i="21"/>
  <c r="P51" i="21"/>
  <c r="N51" i="21"/>
  <c r="L51" i="21"/>
  <c r="J51" i="21"/>
  <c r="H51" i="21"/>
  <c r="U49" i="21" s="1"/>
  <c r="F51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T48" i="21"/>
  <c r="T49" i="21" s="1"/>
  <c r="P48" i="21"/>
  <c r="P49" i="21" s="1"/>
  <c r="L48" i="21"/>
  <c r="L49" i="21" s="1"/>
  <c r="H48" i="21"/>
  <c r="H49" i="21" s="1"/>
  <c r="M47" i="21"/>
  <c r="R44" i="21"/>
  <c r="P44" i="21"/>
  <c r="N44" i="21"/>
  <c r="L44" i="21"/>
  <c r="J44" i="21"/>
  <c r="H44" i="21"/>
  <c r="U42" i="21" s="1"/>
  <c r="F44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T41" i="21"/>
  <c r="T42" i="21" s="1"/>
  <c r="P41" i="21"/>
  <c r="P42" i="21" s="1"/>
  <c r="L41" i="21"/>
  <c r="L42" i="21" s="1"/>
  <c r="H41" i="21"/>
  <c r="H42" i="21" s="1"/>
  <c r="M40" i="21"/>
  <c r="R37" i="21"/>
  <c r="P37" i="21"/>
  <c r="N37" i="21"/>
  <c r="L37" i="21"/>
  <c r="J37" i="21"/>
  <c r="H37" i="21"/>
  <c r="U35" i="21" s="1"/>
  <c r="F37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T34" i="21"/>
  <c r="T35" i="21" s="1"/>
  <c r="P34" i="21"/>
  <c r="P35" i="21" s="1"/>
  <c r="L34" i="21"/>
  <c r="L35" i="21" s="1"/>
  <c r="H34" i="21"/>
  <c r="H35" i="21" s="1"/>
  <c r="M33" i="21"/>
  <c r="R30" i="21"/>
  <c r="P30" i="21"/>
  <c r="N30" i="21"/>
  <c r="L30" i="21"/>
  <c r="J30" i="21"/>
  <c r="H30" i="21"/>
  <c r="U28" i="21" s="1"/>
  <c r="F30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T27" i="21"/>
  <c r="T28" i="21" s="1"/>
  <c r="P27" i="21"/>
  <c r="P28" i="21" s="1"/>
  <c r="L27" i="21"/>
  <c r="L28" i="21" s="1"/>
  <c r="H27" i="21"/>
  <c r="H28" i="21" s="1"/>
  <c r="M26" i="21"/>
  <c r="M19" i="21"/>
  <c r="X16" i="25" l="1"/>
  <c r="V6" i="25"/>
  <c r="T16" i="25"/>
  <c r="T15" i="25" s="1"/>
  <c r="T23" i="25"/>
  <c r="T22" i="25" s="1"/>
  <c r="T44" i="25"/>
  <c r="T43" i="25" s="1"/>
  <c r="X135" i="25"/>
  <c r="T135" i="25"/>
  <c r="T134" i="25" s="1"/>
  <c r="X149" i="25"/>
  <c r="T149" i="25"/>
  <c r="T148" i="25" s="1"/>
  <c r="T30" i="25"/>
  <c r="T29" i="25" s="1"/>
  <c r="T37" i="25"/>
  <c r="T36" i="25" s="1"/>
  <c r="T51" i="25"/>
  <c r="T50" i="25" s="1"/>
  <c r="T58" i="25"/>
  <c r="T57" i="25" s="1"/>
  <c r="T65" i="25"/>
  <c r="T64" i="25" s="1"/>
  <c r="T72" i="25"/>
  <c r="T71" i="25" s="1"/>
  <c r="T79" i="25"/>
  <c r="T78" i="25" s="1"/>
  <c r="X93" i="25"/>
  <c r="T93" i="25"/>
  <c r="T92" i="25" s="1"/>
  <c r="X107" i="25"/>
  <c r="T107" i="25"/>
  <c r="T106" i="25" s="1"/>
  <c r="X121" i="25"/>
  <c r="T121" i="25"/>
  <c r="T120" i="25" s="1"/>
  <c r="X86" i="25"/>
  <c r="T86" i="25"/>
  <c r="T85" i="25" s="1"/>
  <c r="X100" i="25"/>
  <c r="T100" i="25"/>
  <c r="T99" i="25" s="1"/>
  <c r="X114" i="25"/>
  <c r="T114" i="25"/>
  <c r="T113" i="25" s="1"/>
  <c r="X128" i="25"/>
  <c r="T128" i="25"/>
  <c r="T127" i="25" s="1"/>
  <c r="X142" i="25"/>
  <c r="T142" i="25"/>
  <c r="T141" i="25" s="1"/>
  <c r="X37" i="24"/>
  <c r="T37" i="24"/>
  <c r="T36" i="24" s="1"/>
  <c r="X79" i="24"/>
  <c r="T79" i="24"/>
  <c r="T78" i="24" s="1"/>
  <c r="X93" i="24"/>
  <c r="T93" i="24"/>
  <c r="T92" i="24" s="1"/>
  <c r="X107" i="24"/>
  <c r="T107" i="24"/>
  <c r="T106" i="24" s="1"/>
  <c r="X121" i="24"/>
  <c r="T121" i="24"/>
  <c r="T120" i="24" s="1"/>
  <c r="X135" i="24"/>
  <c r="T135" i="24"/>
  <c r="T134" i="24" s="1"/>
  <c r="X149" i="24"/>
  <c r="T149" i="24"/>
  <c r="T148" i="24" s="1"/>
  <c r="X16" i="24"/>
  <c r="V6" i="24"/>
  <c r="T23" i="24"/>
  <c r="T22" i="24" s="1"/>
  <c r="T30" i="24"/>
  <c r="T29" i="24" s="1"/>
  <c r="X51" i="24"/>
  <c r="T51" i="24"/>
  <c r="T50" i="24" s="1"/>
  <c r="X65" i="24"/>
  <c r="T65" i="24"/>
  <c r="T64" i="24" s="1"/>
  <c r="X44" i="24"/>
  <c r="T44" i="24"/>
  <c r="T43" i="24" s="1"/>
  <c r="X58" i="24"/>
  <c r="T58" i="24"/>
  <c r="T57" i="24" s="1"/>
  <c r="X72" i="24"/>
  <c r="T72" i="24"/>
  <c r="T71" i="24" s="1"/>
  <c r="X86" i="24"/>
  <c r="T86" i="24"/>
  <c r="T85" i="24" s="1"/>
  <c r="X100" i="24"/>
  <c r="T100" i="24"/>
  <c r="T99" i="24" s="1"/>
  <c r="X114" i="24"/>
  <c r="T114" i="24"/>
  <c r="T113" i="24" s="1"/>
  <c r="X128" i="24"/>
  <c r="T128" i="24"/>
  <c r="T127" i="24" s="1"/>
  <c r="X142" i="24"/>
  <c r="T142" i="24"/>
  <c r="T141" i="24" s="1"/>
  <c r="X16" i="23"/>
  <c r="T16" i="23"/>
  <c r="T15" i="23" s="1"/>
  <c r="T23" i="23"/>
  <c r="T22" i="23" s="1"/>
  <c r="U35" i="23"/>
  <c r="V6" i="23" s="1"/>
  <c r="T44" i="23"/>
  <c r="T43" i="23" s="1"/>
  <c r="U56" i="23"/>
  <c r="T65" i="23"/>
  <c r="T64" i="23" s="1"/>
  <c r="U70" i="23"/>
  <c r="X93" i="23"/>
  <c r="T93" i="23"/>
  <c r="T92" i="23" s="1"/>
  <c r="X107" i="23"/>
  <c r="T107" i="23"/>
  <c r="T106" i="23" s="1"/>
  <c r="X121" i="23"/>
  <c r="T121" i="23"/>
  <c r="T120" i="23" s="1"/>
  <c r="X135" i="23"/>
  <c r="T135" i="23"/>
  <c r="T134" i="23" s="1"/>
  <c r="X149" i="23"/>
  <c r="T149" i="23"/>
  <c r="T148" i="23" s="1"/>
  <c r="T30" i="23"/>
  <c r="T29" i="23" s="1"/>
  <c r="T51" i="23"/>
  <c r="T50" i="23" s="1"/>
  <c r="X79" i="23"/>
  <c r="T79" i="23"/>
  <c r="T78" i="23" s="1"/>
  <c r="X86" i="23"/>
  <c r="T86" i="23"/>
  <c r="T85" i="23" s="1"/>
  <c r="X100" i="23"/>
  <c r="T100" i="23"/>
  <c r="T99" i="23" s="1"/>
  <c r="X114" i="23"/>
  <c r="T114" i="23"/>
  <c r="T113" i="23" s="1"/>
  <c r="X128" i="23"/>
  <c r="T128" i="23"/>
  <c r="T127" i="23" s="1"/>
  <c r="X142" i="23"/>
  <c r="T142" i="23"/>
  <c r="T141" i="23" s="1"/>
  <c r="X149" i="21"/>
  <c r="T149" i="21"/>
  <c r="T148" i="21" s="1"/>
  <c r="T142" i="21"/>
  <c r="T141" i="21" s="1"/>
  <c r="X135" i="21"/>
  <c r="T135" i="21"/>
  <c r="T134" i="21" s="1"/>
  <c r="X128" i="21"/>
  <c r="T128" i="21"/>
  <c r="T127" i="21" s="1"/>
  <c r="X121" i="21"/>
  <c r="T121" i="21"/>
  <c r="T120" i="21" s="1"/>
  <c r="X114" i="21"/>
  <c r="T114" i="21"/>
  <c r="T113" i="21" s="1"/>
  <c r="X107" i="21"/>
  <c r="T107" i="21"/>
  <c r="T106" i="21" s="1"/>
  <c r="X100" i="21"/>
  <c r="T100" i="21"/>
  <c r="T99" i="21" s="1"/>
  <c r="X93" i="21"/>
  <c r="T93" i="21"/>
  <c r="T92" i="21" s="1"/>
  <c r="X86" i="21"/>
  <c r="T86" i="21"/>
  <c r="T85" i="21" s="1"/>
  <c r="X79" i="21"/>
  <c r="T79" i="21"/>
  <c r="T78" i="21" s="1"/>
  <c r="X72" i="21"/>
  <c r="T72" i="21"/>
  <c r="T71" i="21" s="1"/>
  <c r="X65" i="21"/>
  <c r="T65" i="21"/>
  <c r="T64" i="21" s="1"/>
  <c r="X58" i="21"/>
  <c r="T58" i="21"/>
  <c r="T57" i="21" s="1"/>
  <c r="X51" i="21"/>
  <c r="T51" i="21"/>
  <c r="T50" i="21" s="1"/>
  <c r="X44" i="21"/>
  <c r="T44" i="21"/>
  <c r="T43" i="21" s="1"/>
  <c r="X37" i="21"/>
  <c r="T37" i="21"/>
  <c r="T36" i="21" s="1"/>
  <c r="X30" i="21"/>
  <c r="T30" i="21"/>
  <c r="T29" i="21" s="1"/>
  <c r="T20" i="21"/>
  <c r="L20" i="21"/>
  <c r="P20" i="21"/>
  <c r="H20" i="21"/>
  <c r="R23" i="21"/>
  <c r="P23" i="21"/>
  <c r="N23" i="21"/>
  <c r="L23" i="21"/>
  <c r="J23" i="21"/>
  <c r="H23" i="21"/>
  <c r="F23" i="21"/>
  <c r="S22" i="21"/>
  <c r="R22" i="21"/>
  <c r="Q22" i="21"/>
  <c r="P22" i="21"/>
  <c r="O22" i="21"/>
  <c r="N22" i="21"/>
  <c r="M22" i="21"/>
  <c r="L22" i="21"/>
  <c r="K22" i="21"/>
  <c r="J22" i="21"/>
  <c r="I22" i="21"/>
  <c r="H22" i="21"/>
  <c r="G22" i="21"/>
  <c r="F22" i="21"/>
  <c r="T21" i="21"/>
  <c r="P21" i="21"/>
  <c r="L21" i="21"/>
  <c r="H21" i="21"/>
  <c r="T13" i="21"/>
  <c r="P13" i="21"/>
  <c r="L13" i="21"/>
  <c r="H13" i="21"/>
  <c r="R16" i="21"/>
  <c r="P16" i="21"/>
  <c r="N16" i="21"/>
  <c r="L16" i="21"/>
  <c r="J16" i="21"/>
  <c r="H16" i="21"/>
  <c r="F16" i="21"/>
  <c r="X72" i="23" l="1"/>
  <c r="T72" i="23"/>
  <c r="T71" i="23" s="1"/>
  <c r="X58" i="23"/>
  <c r="T58" i="23"/>
  <c r="T57" i="23" s="1"/>
  <c r="X37" i="23"/>
  <c r="T37" i="23"/>
  <c r="T36" i="23" s="1"/>
  <c r="V3" i="23"/>
  <c r="V5" i="23" s="1"/>
  <c r="U14" i="21"/>
  <c r="U21" i="21"/>
  <c r="X23" i="21" s="1"/>
  <c r="S15" i="21"/>
  <c r="R15" i="21"/>
  <c r="Q15" i="21"/>
  <c r="P15" i="21"/>
  <c r="O15" i="21"/>
  <c r="N15" i="21"/>
  <c r="M15" i="21"/>
  <c r="L15" i="21"/>
  <c r="K15" i="21"/>
  <c r="J15" i="21"/>
  <c r="I15" i="21"/>
  <c r="G15" i="21"/>
  <c r="F15" i="21"/>
  <c r="T14" i="21"/>
  <c r="P14" i="21"/>
  <c r="L14" i="21"/>
  <c r="H14" i="21"/>
  <c r="V4" i="21"/>
  <c r="T23" i="21" l="1"/>
  <c r="T22" i="21" s="1"/>
  <c r="V7" i="21"/>
  <c r="T16" i="21"/>
  <c r="T15" i="21" s="1"/>
  <c r="X16" i="21" l="1"/>
  <c r="H15" i="21"/>
  <c r="V6" i="21"/>
  <c r="V3" i="21"/>
  <c r="V5" i="21" s="1"/>
</calcChain>
</file>

<file path=xl/comments1.xml><?xml version="1.0" encoding="utf-8"?>
<comments xmlns="http://schemas.openxmlformats.org/spreadsheetml/2006/main">
  <authors>
    <author>‏‏משתמש Windows</author>
  </authors>
  <commentList>
    <comment ref="N4" authorId="0" shapeId="0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comments2.xml><?xml version="1.0" encoding="utf-8"?>
<comments xmlns="http://schemas.openxmlformats.org/spreadsheetml/2006/main">
  <authors>
    <author>‏‏משתמש Windows</author>
  </authors>
  <commentList>
    <comment ref="N4" authorId="0" shapeId="0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comments3.xml><?xml version="1.0" encoding="utf-8"?>
<comments xmlns="http://schemas.openxmlformats.org/spreadsheetml/2006/main">
  <authors>
    <author>‏‏משתמש Windows</author>
  </authors>
  <commentList>
    <comment ref="N4" authorId="0" shapeId="0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comments4.xml><?xml version="1.0" encoding="utf-8"?>
<comments xmlns="http://schemas.openxmlformats.org/spreadsheetml/2006/main">
  <authors>
    <author>‏‏משתמש Windows</author>
  </authors>
  <commentList>
    <comment ref="N4" authorId="0" shapeId="0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sharedStrings.xml><?xml version="1.0" encoding="utf-8"?>
<sst xmlns="http://schemas.openxmlformats.org/spreadsheetml/2006/main" count="880" uniqueCount="30">
  <si>
    <t>מונה חשמל</t>
  </si>
  <si>
    <t>מונה מים</t>
  </si>
  <si>
    <t>מונה גז</t>
  </si>
  <si>
    <t>תעריף מים</t>
  </si>
  <si>
    <t>תעריף חשמל</t>
  </si>
  <si>
    <t>תעריף גז</t>
  </si>
  <si>
    <t>תשלום קבוע</t>
  </si>
  <si>
    <t>סה"כ לתשלום</t>
  </si>
  <si>
    <t>שולם</t>
  </si>
  <si>
    <t>ארנונה</t>
  </si>
  <si>
    <t>תאריך:</t>
  </si>
  <si>
    <t>גז:</t>
  </si>
  <si>
    <t>יתרה</t>
  </si>
  <si>
    <t>חשמל:</t>
  </si>
  <si>
    <t>מים:</t>
  </si>
  <si>
    <t>הזן תעריפים</t>
  </si>
  <si>
    <t>גז חודשי</t>
  </si>
  <si>
    <t>הזן פרטים</t>
  </si>
  <si>
    <t>שם הדייר</t>
  </si>
  <si>
    <t>תאריך כניסה</t>
  </si>
  <si>
    <t>יתרות וסיכומים</t>
  </si>
  <si>
    <t>מס' תשלומים</t>
  </si>
  <si>
    <t>שולם בסה"כ</t>
  </si>
  <si>
    <t>מס' ימים</t>
  </si>
  <si>
    <t>מלא את השדות הכחולות</t>
  </si>
  <si>
    <t>סכום כולל</t>
  </si>
  <si>
    <t>יתרת חובה</t>
  </si>
  <si>
    <t>(לחץ להוספה)</t>
  </si>
  <si>
    <t>שינוי תעריפים:</t>
  </si>
  <si>
    <t>טבלה מספר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</si>
</sst>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&quot;₪&quot;\ #,##0.00"/>
  </numFmts>
  <fonts count="21" x14ac:knownFonts="1">
    <font>
      <sz val="11"/>
      <color theme="1"/>
      <name val="Gisha"/>
      <family val="2"/>
      <charset val="177"/>
      <scheme val="minor"/>
    </font>
    <font>
      <sz val="11"/>
      <color rgb="FF006100"/>
      <name val="Gisha"/>
      <family val="2"/>
      <charset val="177"/>
      <scheme val="minor"/>
    </font>
    <font>
      <sz val="11"/>
      <color theme="1"/>
      <name val="Calibri"/>
      <family val="2"/>
    </font>
    <font>
      <sz val="10"/>
      <color rgb="FF002060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2"/>
      <color theme="4" tint="-0.499984740745262"/>
      <name val="Calibri"/>
      <family val="2"/>
    </font>
    <font>
      <u/>
      <sz val="10"/>
      <color rgb="FF002060"/>
      <name val="Calibri"/>
      <family val="2"/>
    </font>
    <font>
      <sz val="12"/>
      <color rgb="FF002060"/>
      <name val="Calibri"/>
      <family val="2"/>
    </font>
    <font>
      <sz val="11"/>
      <color theme="9" tint="-0.499984740745262"/>
      <name val="Calibri"/>
      <family val="2"/>
    </font>
    <font>
      <u/>
      <sz val="12"/>
      <color theme="9" tint="-0.499984740745262"/>
      <name val="Calibri"/>
      <family val="2"/>
    </font>
    <font>
      <sz val="18"/>
      <color theme="9" tint="-0.499984740745262"/>
      <name val="Calibri"/>
      <family val="2"/>
    </font>
    <font>
      <u/>
      <sz val="10"/>
      <color theme="4" tint="-0.499984740745262"/>
      <name val="Calibri"/>
      <family val="2"/>
    </font>
    <font>
      <b/>
      <sz val="11"/>
      <color rgb="FF002060"/>
      <name val="Calibri"/>
      <family val="2"/>
    </font>
    <font>
      <sz val="11"/>
      <color rgb="FF006100"/>
      <name val="Calibri"/>
      <family val="2"/>
    </font>
    <font>
      <sz val="11"/>
      <color rgb="FFC00000"/>
      <name val="Calibri"/>
      <family val="2"/>
    </font>
    <font>
      <sz val="11"/>
      <color rgb="FF006100"/>
      <name val="Wingdings"/>
      <charset val="2"/>
    </font>
    <font>
      <b/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5" tint="0.59999389629810485"/>
      </right>
      <top/>
      <bottom style="thin">
        <color rgb="FF002060"/>
      </bottom>
      <diagonal/>
    </border>
    <border>
      <left/>
      <right/>
      <top/>
      <bottom style="dashed">
        <color rgb="FF002060"/>
      </bottom>
      <diagonal/>
    </border>
    <border>
      <left style="thin">
        <color theme="0"/>
      </left>
      <right/>
      <top style="thin">
        <color theme="0"/>
      </top>
      <bottom style="dashed">
        <color rgb="FF002060"/>
      </bottom>
      <diagonal/>
    </border>
    <border>
      <left/>
      <right style="thin">
        <color theme="0"/>
      </right>
      <top style="thin">
        <color theme="0"/>
      </top>
      <bottom style="dashed">
        <color rgb="FF002060"/>
      </bottom>
      <diagonal/>
    </border>
    <border>
      <left/>
      <right/>
      <top style="dashed">
        <color rgb="FF002060"/>
      </top>
      <bottom/>
      <diagonal/>
    </border>
    <border>
      <left/>
      <right style="dashed">
        <color rgb="FF002060"/>
      </right>
      <top/>
      <bottom/>
      <diagonal/>
    </border>
    <border>
      <left style="thin">
        <color theme="5" tint="0.59999389629810485"/>
      </left>
      <right style="dashed">
        <color rgb="FF002060"/>
      </right>
      <top style="dashed">
        <color rgb="FF002060"/>
      </top>
      <bottom/>
      <diagonal/>
    </border>
    <border>
      <left style="thin">
        <color theme="5" tint="0.59999389629810485"/>
      </left>
      <right style="dashed">
        <color rgb="FF002060"/>
      </right>
      <top/>
      <bottom style="thin">
        <color rgb="FF002060"/>
      </bottom>
      <diagonal/>
    </border>
    <border>
      <left/>
      <right style="medium">
        <color rgb="FF002060"/>
      </right>
      <top style="dashed">
        <color rgb="FF002060"/>
      </top>
      <bottom/>
      <diagonal/>
    </border>
    <border>
      <left/>
      <right style="medium">
        <color rgb="FF002060"/>
      </right>
      <top/>
      <bottom style="thin">
        <color rgb="FF002060"/>
      </bottom>
      <diagonal/>
    </border>
    <border>
      <left style="thin">
        <color theme="0"/>
      </left>
      <right style="medium">
        <color rgb="FF002060"/>
      </right>
      <top/>
      <bottom style="thin">
        <color theme="0"/>
      </bottom>
      <diagonal/>
    </border>
    <border>
      <left style="thin">
        <color theme="0"/>
      </left>
      <right style="medium">
        <color rgb="FF002060"/>
      </right>
      <top style="thin">
        <color theme="0"/>
      </top>
      <bottom style="dashed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 style="dashed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dashed">
        <color rgb="FF002060"/>
      </left>
      <right/>
      <top style="dashed">
        <color rgb="FF002060"/>
      </top>
      <bottom/>
      <diagonal/>
    </border>
    <border>
      <left/>
      <right style="dashed">
        <color rgb="FF002060"/>
      </right>
      <top/>
      <bottom style="medium">
        <color rgb="FF002060"/>
      </bottom>
      <diagonal/>
    </border>
    <border>
      <left/>
      <right/>
      <top style="thin">
        <color theme="0"/>
      </top>
      <bottom style="dashed">
        <color rgb="FF002060"/>
      </bottom>
      <diagonal/>
    </border>
    <border>
      <left/>
      <right style="thin">
        <color theme="5" tint="0.59999389629810485"/>
      </right>
      <top style="dashed">
        <color rgb="FF002060"/>
      </top>
      <bottom/>
      <diagonal/>
    </border>
    <border>
      <left style="dashed">
        <color rgb="FF002060"/>
      </left>
      <right/>
      <top/>
      <bottom style="medium">
        <color rgb="FF002060"/>
      </bottom>
      <diagonal/>
    </border>
    <border>
      <left style="dashed">
        <color rgb="FF002060"/>
      </left>
      <right/>
      <top/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 style="dashed">
        <color rgb="FF002060"/>
      </left>
      <right/>
      <top style="thin">
        <color rgb="FF002060"/>
      </top>
      <bottom style="thin">
        <color theme="0"/>
      </bottom>
      <diagonal/>
    </border>
    <border>
      <left/>
      <right style="hair">
        <color rgb="FF002060"/>
      </right>
      <top/>
      <bottom/>
      <diagonal/>
    </border>
    <border>
      <left/>
      <right/>
      <top style="hair">
        <color rgb="FF002060"/>
      </top>
      <bottom/>
      <diagonal/>
    </border>
    <border>
      <left style="hair">
        <color rgb="FF002060"/>
      </left>
      <right/>
      <top/>
      <bottom/>
      <diagonal/>
    </border>
    <border>
      <left/>
      <right style="hair">
        <color rgb="FF002060"/>
      </right>
      <top/>
      <bottom style="hair">
        <color rgb="FF002060"/>
      </bottom>
      <diagonal/>
    </border>
    <border>
      <left/>
      <right/>
      <top/>
      <bottom style="hair">
        <color rgb="FF002060"/>
      </bottom>
      <diagonal/>
    </border>
    <border>
      <left style="hair">
        <color rgb="FF002060"/>
      </left>
      <right/>
      <top/>
      <bottom style="hair">
        <color rgb="FF002060"/>
      </bottom>
      <diagonal/>
    </border>
    <border>
      <left style="hair">
        <color rgb="FF002060"/>
      </left>
      <right/>
      <top style="hair">
        <color rgb="FF002060"/>
      </top>
      <bottom/>
      <diagonal/>
    </border>
    <border>
      <left/>
      <right style="hair">
        <color rgb="FF002060"/>
      </right>
      <top style="hair">
        <color rgb="FF002060"/>
      </top>
      <bottom style="hair">
        <color theme="0"/>
      </bottom>
      <diagonal/>
    </border>
    <border>
      <left/>
      <right style="hair">
        <color rgb="FF002060"/>
      </right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hair">
        <color indexed="64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theme="0"/>
      </bottom>
      <diagonal/>
    </border>
    <border>
      <left/>
      <right/>
      <top style="hair">
        <color rgb="FF002060"/>
      </top>
      <bottom style="hair">
        <color theme="0"/>
      </bottom>
      <diagonal/>
    </border>
    <border>
      <left style="hair">
        <color indexed="64"/>
      </left>
      <right/>
      <top/>
      <bottom style="hair">
        <color theme="0"/>
      </bottom>
      <diagonal/>
    </border>
    <border>
      <left/>
      <right/>
      <top/>
      <bottom style="hair">
        <color theme="0"/>
      </bottom>
      <diagonal/>
    </border>
    <border>
      <left style="hair">
        <color indexed="64"/>
      </left>
      <right/>
      <top style="hair">
        <color theme="0"/>
      </top>
      <bottom style="hair">
        <color theme="0"/>
      </bottom>
      <diagonal/>
    </border>
    <border>
      <left style="hair">
        <color indexed="64"/>
      </left>
      <right/>
      <top style="hair">
        <color theme="0"/>
      </top>
      <bottom/>
      <diagonal/>
    </border>
    <border>
      <left/>
      <right/>
      <top style="thin">
        <color rgb="FF002060"/>
      </top>
      <bottom style="thin">
        <color theme="0"/>
      </bottom>
      <diagonal/>
    </border>
    <border>
      <left style="dashed">
        <color rgb="FF00206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dashed">
        <color rgb="FF002060"/>
      </left>
      <right style="thin">
        <color theme="0"/>
      </right>
      <top/>
      <bottom style="dashed">
        <color rgb="FF00206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/>
      <bottom style="dashed">
        <color rgb="FF002060"/>
      </bottom>
      <diagonal/>
    </border>
    <border>
      <left/>
      <right style="thin">
        <color theme="0"/>
      </right>
      <top/>
      <bottom style="dashed">
        <color rgb="FF00206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0">
    <xf numFmtId="0" fontId="0" fillId="0" borderId="0" xfId="0"/>
    <xf numFmtId="0" fontId="17" fillId="2" borderId="0" xfId="1" applyFont="1" applyBorder="1" applyProtection="1"/>
    <xf numFmtId="0" fontId="1" fillId="2" borderId="0" xfId="1" applyAlignment="1" applyProtection="1"/>
    <xf numFmtId="0" fontId="1" fillId="2" borderId="0" xfId="1" applyBorder="1" applyAlignment="1" applyProtection="1"/>
    <xf numFmtId="0" fontId="1" fillId="2" borderId="3" xfId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/>
    <xf numFmtId="0" fontId="1" fillId="2" borderId="37" xfId="1" applyBorder="1" applyAlignment="1" applyProtection="1"/>
    <xf numFmtId="0" fontId="17" fillId="2" borderId="39" xfId="1" applyFont="1" applyBorder="1" applyAlignment="1" applyProtection="1"/>
    <xf numFmtId="0" fontId="17" fillId="2" borderId="0" xfId="1" applyFont="1" applyBorder="1" applyAlignment="1" applyProtection="1"/>
    <xf numFmtId="0" fontId="17" fillId="2" borderId="6" xfId="1" applyFont="1" applyBorder="1" applyAlignment="1" applyProtection="1"/>
    <xf numFmtId="165" fontId="17" fillId="2" borderId="0" xfId="1" applyNumberFormat="1" applyFont="1" applyBorder="1" applyAlignment="1" applyProtection="1">
      <alignment horizontal="center"/>
    </xf>
    <xf numFmtId="0" fontId="19" fillId="2" borderId="0" xfId="1" applyFont="1" applyBorder="1" applyAlignment="1" applyProtection="1"/>
    <xf numFmtId="0" fontId="0" fillId="0" borderId="0" xfId="0" applyProtection="1"/>
    <xf numFmtId="0" fontId="0" fillId="0" borderId="10" xfId="0" applyBorder="1" applyProtection="1"/>
    <xf numFmtId="0" fontId="2" fillId="0" borderId="14" xfId="0" applyFont="1" applyBorder="1" applyAlignment="1" applyProtection="1"/>
    <xf numFmtId="0" fontId="2" fillId="0" borderId="10" xfId="0" applyFont="1" applyBorder="1" applyAlignment="1" applyProtection="1"/>
    <xf numFmtId="0" fontId="2" fillId="0" borderId="30" xfId="0" applyFont="1" applyBorder="1" applyAlignment="1" applyProtection="1"/>
    <xf numFmtId="0" fontId="5" fillId="3" borderId="15" xfId="0" applyNumberFormat="1" applyFont="1" applyFill="1" applyBorder="1" applyAlignment="1" applyProtection="1">
      <alignment horizontal="center"/>
    </xf>
    <xf numFmtId="0" fontId="5" fillId="3" borderId="15" xfId="0" applyFont="1" applyFill="1" applyBorder="1" applyAlignment="1" applyProtection="1">
      <alignment horizontal="center"/>
    </xf>
    <xf numFmtId="0" fontId="5" fillId="3" borderId="17" xfId="0" applyFont="1" applyFill="1" applyBorder="1" applyAlignment="1" applyProtection="1">
      <alignment horizontal="center"/>
    </xf>
    <xf numFmtId="0" fontId="5" fillId="3" borderId="16" xfId="0" applyNumberFormat="1" applyFont="1" applyFill="1" applyBorder="1" applyAlignment="1" applyProtection="1">
      <alignment horizontal="center" vertical="top"/>
    </xf>
    <xf numFmtId="0" fontId="5" fillId="3" borderId="16" xfId="0" applyFont="1" applyFill="1" applyBorder="1" applyAlignment="1" applyProtection="1">
      <alignment horizontal="center" vertical="top"/>
    </xf>
    <xf numFmtId="0" fontId="6" fillId="3" borderId="16" xfId="0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top"/>
    </xf>
    <xf numFmtId="0" fontId="3" fillId="3" borderId="19" xfId="0" applyFont="1" applyFill="1" applyBorder="1" applyAlignment="1" applyProtection="1">
      <alignment horizontal="center" vertical="center"/>
    </xf>
    <xf numFmtId="2" fontId="4" fillId="3" borderId="20" xfId="0" applyNumberFormat="1" applyFont="1" applyFill="1" applyBorder="1" applyAlignment="1" applyProtection="1">
      <alignment horizontal="center" vertical="center"/>
    </xf>
    <xf numFmtId="165" fontId="12" fillId="0" borderId="0" xfId="0" applyNumberFormat="1" applyFont="1" applyAlignment="1" applyProtection="1"/>
    <xf numFmtId="0" fontId="17" fillId="4" borderId="5" xfId="1" applyFont="1" applyFill="1" applyBorder="1" applyProtection="1"/>
    <xf numFmtId="0" fontId="17" fillId="4" borderId="3" xfId="1" applyFont="1" applyFill="1" applyBorder="1" applyProtection="1"/>
    <xf numFmtId="0" fontId="17" fillId="4" borderId="48" xfId="1" applyFont="1" applyFill="1" applyBorder="1" applyProtection="1"/>
    <xf numFmtId="0" fontId="17" fillId="4" borderId="0" xfId="1" applyFont="1" applyFill="1" applyBorder="1" applyProtection="1"/>
    <xf numFmtId="0" fontId="17" fillId="4" borderId="4" xfId="1" applyFont="1" applyFill="1" applyBorder="1" applyProtection="1"/>
    <xf numFmtId="0" fontId="18" fillId="4" borderId="1" xfId="1" applyFont="1" applyFill="1" applyBorder="1" applyProtection="1"/>
    <xf numFmtId="0" fontId="18" fillId="4" borderId="7" xfId="1" applyFont="1" applyFill="1" applyBorder="1" applyProtection="1"/>
    <xf numFmtId="0" fontId="18" fillId="4" borderId="2" xfId="1" applyFont="1" applyFill="1" applyBorder="1" applyProtection="1"/>
    <xf numFmtId="0" fontId="17" fillId="4" borderId="47" xfId="1" applyFont="1" applyFill="1" applyBorder="1" applyProtection="1"/>
    <xf numFmtId="0" fontId="17" fillId="4" borderId="54" xfId="1" applyFont="1" applyFill="1" applyBorder="1" applyProtection="1"/>
    <xf numFmtId="0" fontId="18" fillId="4" borderId="47" xfId="1" applyFont="1" applyFill="1" applyBorder="1" applyAlignment="1" applyProtection="1">
      <alignment vertical="center"/>
    </xf>
    <xf numFmtId="0" fontId="18" fillId="4" borderId="54" xfId="1" applyFont="1" applyFill="1" applyBorder="1" applyAlignment="1" applyProtection="1">
      <alignment vertical="center"/>
    </xf>
    <xf numFmtId="0" fontId="18" fillId="4" borderId="57" xfId="1" applyFont="1" applyFill="1" applyBorder="1" applyAlignment="1" applyProtection="1">
      <alignment vertical="center"/>
    </xf>
    <xf numFmtId="0" fontId="18" fillId="4" borderId="58" xfId="1" applyFont="1" applyFill="1" applyBorder="1" applyAlignment="1" applyProtection="1">
      <alignment vertical="center"/>
    </xf>
    <xf numFmtId="0" fontId="18" fillId="4" borderId="60" xfId="1" applyFont="1" applyFill="1" applyBorder="1" applyAlignment="1" applyProtection="1">
      <alignment vertical="center"/>
    </xf>
    <xf numFmtId="0" fontId="18" fillId="4" borderId="50" xfId="1" applyFont="1" applyFill="1" applyBorder="1" applyAlignment="1" applyProtection="1">
      <alignment vertical="center"/>
    </xf>
    <xf numFmtId="0" fontId="18" fillId="4" borderId="5" xfId="1" applyFont="1" applyFill="1" applyBorder="1" applyAlignment="1" applyProtection="1">
      <alignment vertical="center"/>
    </xf>
    <xf numFmtId="0" fontId="18" fillId="4" borderId="3" xfId="1" applyFont="1" applyFill="1" applyBorder="1" applyAlignment="1" applyProtection="1">
      <alignment vertical="center"/>
    </xf>
    <xf numFmtId="165" fontId="4" fillId="3" borderId="11" xfId="0" applyNumberFormat="1" applyFont="1" applyFill="1" applyBorder="1" applyAlignment="1" applyProtection="1">
      <alignment horizontal="center" vertical="center"/>
    </xf>
    <xf numFmtId="165" fontId="4" fillId="3" borderId="12" xfId="0" applyNumberFormat="1" applyFont="1" applyFill="1" applyBorder="1" applyAlignment="1" applyProtection="1">
      <alignment horizontal="center" vertical="center"/>
    </xf>
    <xf numFmtId="2" fontId="16" fillId="3" borderId="33" xfId="0" applyNumberFormat="1" applyFont="1" applyFill="1" applyBorder="1" applyAlignment="1" applyProtection="1">
      <alignment horizontal="center" vertical="center"/>
    </xf>
    <xf numFmtId="2" fontId="16" fillId="3" borderId="25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/>
      <protection locked="0"/>
    </xf>
    <xf numFmtId="165" fontId="4" fillId="3" borderId="31" xfId="0" applyNumberFormat="1" applyFont="1" applyFill="1" applyBorder="1" applyAlignment="1" applyProtection="1">
      <alignment horizontal="center" vertical="center"/>
    </xf>
    <xf numFmtId="0" fontId="3" fillId="3" borderId="36" xfId="0" applyFont="1" applyFill="1" applyBorder="1" applyAlignment="1" applyProtection="1">
      <alignment horizontal="center" vertical="center"/>
    </xf>
    <xf numFmtId="0" fontId="3" fillId="3" borderId="35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5" fillId="6" borderId="32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13" fillId="3" borderId="28" xfId="0" applyFont="1" applyFill="1" applyBorder="1" applyAlignment="1" applyProtection="1">
      <alignment horizontal="center"/>
    </xf>
    <xf numFmtId="0" fontId="13" fillId="3" borderId="22" xfId="0" applyFont="1" applyFill="1" applyBorder="1" applyAlignment="1" applyProtection="1">
      <alignment horizontal="center"/>
    </xf>
    <xf numFmtId="0" fontId="15" fillId="6" borderId="22" xfId="0" applyFont="1" applyFill="1" applyBorder="1" applyAlignment="1" applyProtection="1">
      <alignment horizontal="center" vertical="top"/>
    </xf>
    <xf numFmtId="0" fontId="15" fillId="6" borderId="23" xfId="0" applyFont="1" applyFill="1" applyBorder="1" applyAlignment="1" applyProtection="1">
      <alignment horizontal="center" vertical="top"/>
    </xf>
    <xf numFmtId="165" fontId="14" fillId="3" borderId="26" xfId="0" applyNumberFormat="1" applyFont="1" applyFill="1" applyBorder="1" applyAlignment="1" applyProtection="1">
      <alignment horizontal="center" vertical="center"/>
    </xf>
    <xf numFmtId="165" fontId="14" fillId="3" borderId="0" xfId="0" applyNumberFormat="1" applyFont="1" applyFill="1" applyBorder="1" applyAlignment="1" applyProtection="1">
      <alignment horizontal="center" vertical="center"/>
    </xf>
    <xf numFmtId="165" fontId="14" fillId="3" borderId="27" xfId="0" applyNumberFormat="1" applyFont="1" applyFill="1" applyBorder="1" applyAlignment="1" applyProtection="1">
      <alignment horizontal="center" vertical="center"/>
    </xf>
    <xf numFmtId="165" fontId="14" fillId="3" borderId="21" xfId="0" applyNumberFormat="1" applyFont="1" applyFill="1" applyBorder="1" applyAlignment="1" applyProtection="1">
      <alignment horizontal="center" vertical="center"/>
    </xf>
    <xf numFmtId="2" fontId="11" fillId="6" borderId="10" xfId="0" applyNumberFormat="1" applyFont="1" applyFill="1" applyBorder="1" applyAlignment="1" applyProtection="1">
      <alignment horizontal="center" vertical="center"/>
      <protection locked="0"/>
    </xf>
    <xf numFmtId="2" fontId="11" fillId="6" borderId="24" xfId="0" applyNumberFormat="1" applyFont="1" applyFill="1" applyBorder="1" applyAlignment="1" applyProtection="1">
      <alignment horizontal="center" vertical="center"/>
      <protection locked="0"/>
    </xf>
    <xf numFmtId="0" fontId="10" fillId="3" borderId="29" xfId="0" applyFont="1" applyFill="1" applyBorder="1" applyAlignment="1" applyProtection="1">
      <alignment horizontal="center" vertical="top"/>
    </xf>
    <xf numFmtId="0" fontId="10" fillId="3" borderId="17" xfId="0" applyFont="1" applyFill="1" applyBorder="1" applyAlignment="1" applyProtection="1">
      <alignment horizontal="center" vertical="top"/>
    </xf>
    <xf numFmtId="0" fontId="9" fillId="6" borderId="29" xfId="0" applyFont="1" applyFill="1" applyBorder="1" applyAlignment="1" applyProtection="1">
      <alignment horizontal="center" vertical="center"/>
    </xf>
    <xf numFmtId="0" fontId="9" fillId="6" borderId="34" xfId="0" applyFont="1" applyFill="1" applyBorder="1" applyAlignment="1" applyProtection="1">
      <alignment horizontal="center" vertical="center"/>
    </xf>
    <xf numFmtId="164" fontId="6" fillId="6" borderId="13" xfId="0" applyNumberFormat="1" applyFont="1" applyFill="1" applyBorder="1" applyAlignment="1" applyProtection="1">
      <alignment horizontal="center" vertical="center"/>
      <protection locked="0"/>
    </xf>
    <xf numFmtId="164" fontId="6" fillId="6" borderId="32" xfId="0" applyNumberFormat="1" applyFont="1" applyFill="1" applyBorder="1" applyAlignment="1" applyProtection="1">
      <alignment horizontal="center" vertical="center"/>
      <protection locked="0"/>
    </xf>
    <xf numFmtId="164" fontId="6" fillId="6" borderId="8" xfId="0" applyNumberFormat="1" applyFont="1" applyFill="1" applyBorder="1" applyAlignment="1" applyProtection="1">
      <alignment horizontal="center" vertical="center"/>
      <protection locked="0"/>
    </xf>
    <xf numFmtId="164" fontId="6" fillId="6" borderId="9" xfId="0" applyNumberFormat="1" applyFont="1" applyFill="1" applyBorder="1" applyAlignment="1" applyProtection="1">
      <alignment horizontal="center" vertical="center"/>
      <protection locked="0"/>
    </xf>
    <xf numFmtId="0" fontId="17" fillId="4" borderId="42" xfId="1" quotePrefix="1" applyFont="1" applyFill="1" applyBorder="1" applyAlignment="1" applyProtection="1">
      <alignment horizontal="right" vertical="center"/>
      <protection locked="0"/>
    </xf>
    <xf numFmtId="0" fontId="17" fillId="4" borderId="41" xfId="1" applyFont="1" applyFill="1" applyBorder="1" applyAlignment="1" applyProtection="1">
      <alignment horizontal="right" vertical="center"/>
      <protection locked="0"/>
    </xf>
    <xf numFmtId="165" fontId="17" fillId="7" borderId="41" xfId="1" applyNumberFormat="1" applyFont="1" applyFill="1" applyBorder="1" applyAlignment="1" applyProtection="1">
      <alignment horizontal="center" vertical="center"/>
      <protection locked="0"/>
    </xf>
    <xf numFmtId="0" fontId="9" fillId="6" borderId="29" xfId="0" applyNumberFormat="1" applyFont="1" applyFill="1" applyBorder="1" applyAlignment="1" applyProtection="1">
      <alignment horizontal="center" vertical="center"/>
    </xf>
    <xf numFmtId="0" fontId="9" fillId="6" borderId="34" xfId="0" applyNumberFormat="1" applyFont="1" applyFill="1" applyBorder="1" applyAlignment="1" applyProtection="1">
      <alignment horizontal="center" vertical="center"/>
    </xf>
    <xf numFmtId="0" fontId="17" fillId="4" borderId="39" xfId="1" applyFont="1" applyFill="1" applyBorder="1" applyAlignment="1" applyProtection="1">
      <alignment vertical="center"/>
    </xf>
    <xf numFmtId="0" fontId="17" fillId="4" borderId="0" xfId="1" applyFont="1" applyFill="1" applyBorder="1" applyAlignment="1" applyProtection="1">
      <alignment vertical="center"/>
    </xf>
    <xf numFmtId="165" fontId="17" fillId="7" borderId="46" xfId="1" applyNumberFormat="1" applyFont="1" applyFill="1" applyBorder="1" applyAlignment="1" applyProtection="1">
      <alignment horizontal="center" vertical="center"/>
      <protection locked="0"/>
    </xf>
    <xf numFmtId="165" fontId="17" fillId="7" borderId="45" xfId="1" applyNumberFormat="1" applyFont="1" applyFill="1" applyBorder="1" applyAlignment="1" applyProtection="1">
      <alignment horizontal="center" vertical="center"/>
      <protection locked="0"/>
    </xf>
    <xf numFmtId="0" fontId="17" fillId="7" borderId="53" xfId="1" applyNumberFormat="1" applyFont="1" applyFill="1" applyBorder="1" applyAlignment="1" applyProtection="1">
      <alignment horizontal="center"/>
      <protection locked="0"/>
    </xf>
    <xf numFmtId="0" fontId="17" fillId="7" borderId="52" xfId="1" applyNumberFormat="1" applyFont="1" applyFill="1" applyBorder="1" applyAlignment="1" applyProtection="1">
      <alignment horizontal="center"/>
      <protection locked="0"/>
    </xf>
    <xf numFmtId="0" fontId="18" fillId="7" borderId="53" xfId="1" applyNumberFormat="1" applyFont="1" applyFill="1" applyBorder="1" applyAlignment="1" applyProtection="1">
      <alignment horizontal="center" vertical="center"/>
    </xf>
    <xf numFmtId="0" fontId="18" fillId="7" borderId="52" xfId="1" applyNumberFormat="1" applyFont="1" applyFill="1" applyBorder="1" applyAlignment="1" applyProtection="1">
      <alignment horizontal="center" vertical="center"/>
    </xf>
    <xf numFmtId="0" fontId="17" fillId="7" borderId="46" xfId="1" applyNumberFormat="1" applyFont="1" applyFill="1" applyBorder="1" applyAlignment="1" applyProtection="1">
      <alignment horizontal="center"/>
      <protection locked="0"/>
    </xf>
    <xf numFmtId="0" fontId="17" fillId="7" borderId="51" xfId="1" applyNumberFormat="1" applyFont="1" applyFill="1" applyBorder="1" applyAlignment="1" applyProtection="1">
      <alignment horizontal="center"/>
      <protection locked="0"/>
    </xf>
    <xf numFmtId="165" fontId="18" fillId="7" borderId="59" xfId="1" applyNumberFormat="1" applyFont="1" applyFill="1" applyBorder="1" applyAlignment="1" applyProtection="1">
      <alignment horizontal="right" vertical="center"/>
    </xf>
    <xf numFmtId="165" fontId="18" fillId="7" borderId="51" xfId="1" applyNumberFormat="1" applyFont="1" applyFill="1" applyBorder="1" applyAlignment="1" applyProtection="1">
      <alignment horizontal="right" vertical="center"/>
    </xf>
    <xf numFmtId="165" fontId="20" fillId="5" borderId="59" xfId="1" applyNumberFormat="1" applyFont="1" applyFill="1" applyBorder="1" applyAlignment="1" applyProtection="1">
      <alignment horizontal="center" vertical="center"/>
    </xf>
    <xf numFmtId="165" fontId="20" fillId="5" borderId="51" xfId="1" applyNumberFormat="1" applyFont="1" applyFill="1" applyBorder="1" applyAlignment="1" applyProtection="1">
      <alignment horizontal="center" vertical="center"/>
    </xf>
    <xf numFmtId="0" fontId="18" fillId="7" borderId="46" xfId="1" applyNumberFormat="1" applyFont="1" applyFill="1" applyBorder="1" applyAlignment="1" applyProtection="1">
      <alignment horizontal="center" vertical="center"/>
    </xf>
    <xf numFmtId="0" fontId="18" fillId="7" borderId="51" xfId="1" applyNumberFormat="1" applyFont="1" applyFill="1" applyBorder="1" applyAlignment="1" applyProtection="1">
      <alignment horizontal="center" vertical="center"/>
    </xf>
    <xf numFmtId="0" fontId="17" fillId="4" borderId="42" xfId="1" applyFont="1" applyFill="1" applyBorder="1" applyProtection="1"/>
    <xf numFmtId="0" fontId="17" fillId="4" borderId="41" xfId="1" applyFont="1" applyFill="1" applyBorder="1" applyProtection="1"/>
    <xf numFmtId="0" fontId="17" fillId="4" borderId="40" xfId="1" applyFont="1" applyFill="1" applyBorder="1" applyProtection="1"/>
    <xf numFmtId="0" fontId="17" fillId="4" borderId="43" xfId="1" applyFont="1" applyFill="1" applyBorder="1" applyAlignment="1" applyProtection="1">
      <alignment vertical="center"/>
    </xf>
    <xf numFmtId="0" fontId="17" fillId="4" borderId="38" xfId="1" applyFont="1" applyFill="1" applyBorder="1" applyAlignment="1" applyProtection="1">
      <alignment vertical="center"/>
    </xf>
    <xf numFmtId="165" fontId="17" fillId="7" borderId="56" xfId="1" applyNumberFormat="1" applyFont="1" applyFill="1" applyBorder="1" applyAlignment="1" applyProtection="1">
      <alignment horizontal="center" vertical="center"/>
      <protection locked="0"/>
    </xf>
    <xf numFmtId="165" fontId="17" fillId="7" borderId="44" xfId="1" applyNumberFormat="1" applyFont="1" applyFill="1" applyBorder="1" applyAlignment="1" applyProtection="1">
      <alignment horizontal="center" vertical="center"/>
      <protection locked="0"/>
    </xf>
    <xf numFmtId="165" fontId="17" fillId="7" borderId="55" xfId="1" applyNumberFormat="1" applyFont="1" applyFill="1" applyBorder="1" applyAlignment="1" applyProtection="1">
      <alignment horizontal="center"/>
      <protection locked="0"/>
    </xf>
    <xf numFmtId="165" fontId="17" fillId="7" borderId="49" xfId="1" applyNumberFormat="1" applyFont="1" applyFill="1" applyBorder="1" applyAlignment="1" applyProtection="1">
      <alignment horizontal="center"/>
      <protection locked="0"/>
    </xf>
    <xf numFmtId="165" fontId="18" fillId="7" borderId="55" xfId="1" applyNumberFormat="1" applyFont="1" applyFill="1" applyBorder="1" applyAlignment="1" applyProtection="1">
      <alignment horizontal="center" vertical="center"/>
    </xf>
    <xf numFmtId="165" fontId="18" fillId="7" borderId="49" xfId="1" applyNumberFormat="1" applyFont="1" applyFill="1" applyBorder="1" applyAlignment="1" applyProtection="1">
      <alignment horizontal="center" vertical="center"/>
    </xf>
    <xf numFmtId="14" fontId="17" fillId="7" borderId="46" xfId="1" applyNumberFormat="1" applyFont="1" applyFill="1" applyBorder="1" applyAlignment="1" applyProtection="1">
      <alignment horizontal="center"/>
      <protection locked="0"/>
    </xf>
    <xf numFmtId="14" fontId="17" fillId="7" borderId="51" xfId="1" applyNumberFormat="1" applyFont="1" applyFill="1" applyBorder="1" applyAlignment="1" applyProtection="1">
      <alignment horizontal="center"/>
      <protection locked="0"/>
    </xf>
    <xf numFmtId="165" fontId="18" fillId="7" borderId="46" xfId="1" applyNumberFormat="1" applyFont="1" applyFill="1" applyBorder="1" applyAlignment="1" applyProtection="1">
      <alignment horizontal="center" vertical="center"/>
    </xf>
    <xf numFmtId="165" fontId="18" fillId="7" borderId="51" xfId="1" applyNumberFormat="1" applyFont="1" applyFill="1" applyBorder="1" applyAlignment="1" applyProtection="1">
      <alignment horizontal="center" vertical="center"/>
    </xf>
    <xf numFmtId="0" fontId="3" fillId="3" borderId="61" xfId="0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/>
    <xf numFmtId="0" fontId="3" fillId="3" borderId="62" xfId="0" applyFont="1" applyFill="1" applyBorder="1" applyAlignment="1" applyProtection="1">
      <alignment horizontal="center" vertical="center"/>
      <protection locked="0"/>
    </xf>
    <xf numFmtId="0" fontId="3" fillId="3" borderId="64" xfId="0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 applyProtection="1">
      <alignment horizontal="center" vertical="center"/>
      <protection locked="0"/>
    </xf>
    <xf numFmtId="0" fontId="3" fillId="3" borderId="63" xfId="0" applyFont="1" applyFill="1" applyBorder="1" applyAlignment="1" applyProtection="1">
      <alignment horizontal="center" vertical="center"/>
      <protection locked="0"/>
    </xf>
    <xf numFmtId="0" fontId="3" fillId="3" borderId="65" xfId="0" applyFont="1" applyFill="1" applyBorder="1" applyAlignment="1" applyProtection="1">
      <alignment horizontal="center" vertical="center"/>
      <protection locked="0"/>
    </xf>
    <xf numFmtId="0" fontId="3" fillId="3" borderId="66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טוב" xfId="1" builtinId="26"/>
  </cellStyles>
  <dxfs count="0"/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פרוסה">
  <a:themeElements>
    <a:clrScheme name="פרוסה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פרוסה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פרוסה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ice" id="{0507925B-6AC9-4358-8E18-C330545D08F8}" vid="{13FEC7C6-62A9-40C4-99D2-581AACACAA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AH153"/>
  <sheetViews>
    <sheetView showGridLines="0" rightToLeft="1" tabSelected="1" zoomScaleNormal="100" workbookViewId="0">
      <pane ySplit="10" topLeftCell="A11" activePane="bottomLeft" state="frozen"/>
      <selection pane="bottomLeft" activeCell="F3" sqref="F3:G3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113"/>
      <c r="AC1" s="113"/>
      <c r="AD1" s="113"/>
      <c r="AE1" s="113"/>
      <c r="AF1" s="113"/>
      <c r="AG1" s="113"/>
      <c r="AH1" s="113"/>
    </row>
    <row r="2" spans="1:34" ht="15" customHeight="1" x14ac:dyDescent="0.25">
      <c r="A2" s="2"/>
      <c r="B2" s="2"/>
      <c r="C2" s="7"/>
      <c r="D2" s="97" t="s">
        <v>15</v>
      </c>
      <c r="E2" s="98"/>
      <c r="F2" s="98"/>
      <c r="G2" s="99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113"/>
      <c r="AC2" s="113"/>
      <c r="AD2" s="113"/>
      <c r="AE2" s="113"/>
      <c r="AF2" s="113"/>
      <c r="AG2" s="113"/>
      <c r="AH2" s="113"/>
    </row>
    <row r="3" spans="1:34" ht="15" customHeight="1" x14ac:dyDescent="0.25">
      <c r="A3" s="2"/>
      <c r="B3" s="2"/>
      <c r="C3" s="7"/>
      <c r="D3" s="100" t="s">
        <v>3</v>
      </c>
      <c r="E3" s="101"/>
      <c r="F3" s="102"/>
      <c r="G3" s="103"/>
      <c r="H3" s="8"/>
      <c r="I3" s="9"/>
      <c r="J3" s="9"/>
      <c r="K3" s="10"/>
      <c r="L3" s="36" t="s">
        <v>18</v>
      </c>
      <c r="M3" s="37"/>
      <c r="N3" s="104"/>
      <c r="O3" s="105"/>
      <c r="P3" s="9"/>
      <c r="Q3" s="9"/>
      <c r="R3" s="9"/>
      <c r="S3" s="10"/>
      <c r="T3" s="38" t="s">
        <v>25</v>
      </c>
      <c r="U3" s="39"/>
      <c r="V3" s="106">
        <f>SUM(U14:W149)</f>
        <v>0</v>
      </c>
      <c r="W3" s="107"/>
      <c r="X3" s="9"/>
      <c r="Y3" s="9"/>
      <c r="Z3" s="3"/>
      <c r="AA3" s="3"/>
      <c r="AB3" s="113"/>
      <c r="AC3" s="113"/>
      <c r="AD3" s="113"/>
      <c r="AE3" s="113"/>
      <c r="AF3" s="113"/>
      <c r="AG3" s="113"/>
      <c r="AH3" s="113"/>
    </row>
    <row r="4" spans="1:34" ht="15" customHeight="1" x14ac:dyDescent="0.25">
      <c r="A4" s="2"/>
      <c r="B4" s="2"/>
      <c r="C4" s="7"/>
      <c r="D4" s="81" t="s">
        <v>4</v>
      </c>
      <c r="E4" s="82"/>
      <c r="F4" s="83"/>
      <c r="G4" s="84"/>
      <c r="H4" s="8"/>
      <c r="I4" s="9"/>
      <c r="J4" s="9"/>
      <c r="K4" s="10"/>
      <c r="L4" s="30" t="s">
        <v>19</v>
      </c>
      <c r="M4" s="31"/>
      <c r="N4" s="108"/>
      <c r="O4" s="109"/>
      <c r="P4" s="9"/>
      <c r="Q4" s="9"/>
      <c r="R4" s="9"/>
      <c r="S4" s="10"/>
      <c r="T4" s="40" t="s">
        <v>22</v>
      </c>
      <c r="U4" s="41"/>
      <c r="V4" s="110">
        <f>SUM(X14,X21,X28,X35,X42,X49,X56,X63,X70,X77,X84,X91,X98,X105,X112,X119,X126,X133,X140,X147)</f>
        <v>0</v>
      </c>
      <c r="W4" s="111"/>
      <c r="X4" s="9"/>
      <c r="Y4" s="9"/>
      <c r="Z4" s="3"/>
      <c r="AA4" s="3"/>
      <c r="AB4" s="113"/>
      <c r="AC4" s="113"/>
      <c r="AD4" s="113"/>
      <c r="AE4" s="113"/>
      <c r="AF4" s="113"/>
      <c r="AG4" s="113"/>
      <c r="AH4" s="113"/>
    </row>
    <row r="5" spans="1:34" ht="15" customHeight="1" x14ac:dyDescent="0.25">
      <c r="A5" s="2"/>
      <c r="B5" s="2"/>
      <c r="C5" s="7"/>
      <c r="D5" s="81" t="s">
        <v>5</v>
      </c>
      <c r="E5" s="82"/>
      <c r="F5" s="83"/>
      <c r="G5" s="84"/>
      <c r="H5" s="8"/>
      <c r="I5" s="9"/>
      <c r="J5" s="9"/>
      <c r="K5" s="10"/>
      <c r="L5" s="30" t="s">
        <v>1</v>
      </c>
      <c r="M5" s="31"/>
      <c r="N5" s="89"/>
      <c r="O5" s="90"/>
      <c r="P5" s="9"/>
      <c r="Q5" s="9"/>
      <c r="R5" s="9"/>
      <c r="S5" s="10"/>
      <c r="T5" s="91" t="s">
        <v>26</v>
      </c>
      <c r="U5" s="92"/>
      <c r="V5" s="93" t="str">
        <f>IF(SUMIF(V3,"&gt;"&amp;V4),V3-V4,"אין חוב")</f>
        <v>אין חוב</v>
      </c>
      <c r="W5" s="94"/>
      <c r="X5" s="9"/>
      <c r="Y5" s="9"/>
      <c r="Z5" s="3"/>
      <c r="AA5" s="3"/>
      <c r="AB5" s="113"/>
      <c r="AC5" s="113"/>
      <c r="AD5" s="113"/>
      <c r="AE5" s="113"/>
      <c r="AF5" s="113"/>
      <c r="AG5" s="113"/>
      <c r="AH5" s="113"/>
    </row>
    <row r="6" spans="1:34" ht="15" customHeight="1" x14ac:dyDescent="0.25">
      <c r="A6" s="2"/>
      <c r="B6" s="2"/>
      <c r="C6" s="7"/>
      <c r="D6" s="81" t="s">
        <v>9</v>
      </c>
      <c r="E6" s="82"/>
      <c r="F6" s="83"/>
      <c r="G6" s="84"/>
      <c r="H6" s="8"/>
      <c r="I6" s="9"/>
      <c r="J6" s="9"/>
      <c r="K6" s="10"/>
      <c r="L6" s="30" t="s">
        <v>0</v>
      </c>
      <c r="M6" s="31"/>
      <c r="N6" s="89"/>
      <c r="O6" s="90"/>
      <c r="P6" s="9"/>
      <c r="Q6" s="9"/>
      <c r="R6" s="9"/>
      <c r="S6" s="10"/>
      <c r="T6" s="42" t="s">
        <v>21</v>
      </c>
      <c r="U6" s="43"/>
      <c r="V6" s="95">
        <f>COUNT(U14:W149)</f>
        <v>0</v>
      </c>
      <c r="W6" s="96"/>
      <c r="X6" s="9"/>
      <c r="Y6" s="9"/>
      <c r="Z6" s="3"/>
      <c r="AA6" s="3"/>
      <c r="AB6" s="113"/>
      <c r="AC6" s="113"/>
      <c r="AD6" s="113"/>
      <c r="AE6" s="113"/>
      <c r="AF6" s="113"/>
      <c r="AG6" s="113"/>
      <c r="AH6" s="113"/>
    </row>
    <row r="7" spans="1:34" ht="15" customHeight="1" x14ac:dyDescent="0.25">
      <c r="A7" s="2"/>
      <c r="B7" s="2"/>
      <c r="C7" s="7"/>
      <c r="D7" s="81" t="s">
        <v>16</v>
      </c>
      <c r="E7" s="82"/>
      <c r="F7" s="83"/>
      <c r="G7" s="84"/>
      <c r="H7" s="8"/>
      <c r="I7" s="9"/>
      <c r="J7" s="9"/>
      <c r="K7" s="10"/>
      <c r="L7" s="28" t="s">
        <v>2</v>
      </c>
      <c r="M7" s="29"/>
      <c r="N7" s="85"/>
      <c r="O7" s="86"/>
      <c r="P7" s="9"/>
      <c r="Q7" s="9"/>
      <c r="R7" s="9"/>
      <c r="S7" s="9"/>
      <c r="T7" s="44" t="s">
        <v>23</v>
      </c>
      <c r="U7" s="45"/>
      <c r="V7" s="87">
        <f>SUM(H13,H20,H27,H34,H41,H48,H55,H62,H69,H76,H83,H90,H97,H104,H111,H118,H125,H132,H139,H146)</f>
        <v>0</v>
      </c>
      <c r="W7" s="88"/>
      <c r="X7" s="9"/>
      <c r="Y7" s="9"/>
      <c r="Z7" s="3"/>
      <c r="AA7" s="3"/>
      <c r="AB7" s="113"/>
      <c r="AC7" s="113"/>
      <c r="AD7" s="113"/>
      <c r="AE7" s="113"/>
      <c r="AF7" s="113"/>
      <c r="AG7" s="113"/>
      <c r="AH7" s="113"/>
    </row>
    <row r="8" spans="1:34" ht="15" customHeight="1" x14ac:dyDescent="0.25">
      <c r="A8" s="2"/>
      <c r="B8" s="2"/>
      <c r="C8" s="7"/>
      <c r="D8" s="81" t="s">
        <v>6</v>
      </c>
      <c r="E8" s="82"/>
      <c r="F8" s="83"/>
      <c r="G8" s="84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113"/>
      <c r="AC8" s="113"/>
      <c r="AD8" s="113"/>
      <c r="AE8" s="113"/>
      <c r="AF8" s="113"/>
      <c r="AG8" s="113"/>
      <c r="AH8" s="113"/>
    </row>
    <row r="9" spans="1:34" x14ac:dyDescent="0.25">
      <c r="A9" s="2"/>
      <c r="B9" s="2"/>
      <c r="C9" s="7"/>
      <c r="D9" s="76" t="s">
        <v>27</v>
      </c>
      <c r="E9" s="77"/>
      <c r="F9" s="78"/>
      <c r="G9" s="78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113"/>
      <c r="AC9" s="113"/>
      <c r="AD9" s="113"/>
      <c r="AE9" s="113"/>
      <c r="AF9" s="113"/>
      <c r="AG9" s="113"/>
      <c r="AH9" s="113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113"/>
      <c r="AC10" s="113"/>
      <c r="AD10" s="113"/>
      <c r="AE10" s="113"/>
      <c r="AF10" s="113"/>
      <c r="AG10" s="113"/>
      <c r="AH10" s="113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113"/>
      <c r="AC11" s="113"/>
      <c r="AD11" s="113"/>
      <c r="AE11" s="113"/>
      <c r="AF11" s="113"/>
      <c r="AG11" s="113"/>
      <c r="AH11" s="113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113"/>
      <c r="AC12" s="113"/>
      <c r="AD12" s="113"/>
      <c r="AE12" s="113"/>
      <c r="AF12" s="113"/>
      <c r="AG12" s="113"/>
      <c r="AH12" s="113"/>
    </row>
    <row r="13" spans="1:34" ht="15.75" x14ac:dyDescent="0.25">
      <c r="A13" s="2"/>
      <c r="B13" s="15"/>
      <c r="C13" s="70" t="s">
        <v>10</v>
      </c>
      <c r="D13" s="72"/>
      <c r="E13" s="72"/>
      <c r="F13" s="72"/>
      <c r="G13" s="73"/>
      <c r="H13" s="18" t="str">
        <f>IF(SUMIF(D13,D13),D13-N4,"")</f>
        <v/>
      </c>
      <c r="I13" s="79" t="s">
        <v>14</v>
      </c>
      <c r="J13" s="54"/>
      <c r="K13" s="55"/>
      <c r="L13" s="19" t="str">
        <f>IF(SUMIF(J13,J13),J13-N5,"")</f>
        <v/>
      </c>
      <c r="M13" s="70" t="s">
        <v>13</v>
      </c>
      <c r="N13" s="54"/>
      <c r="O13" s="55"/>
      <c r="P13" s="19" t="str">
        <f>IF(SUMIF(N13,N13),N13-N6,"")</f>
        <v/>
      </c>
      <c r="Q13" s="70" t="s">
        <v>11</v>
      </c>
      <c r="R13" s="54"/>
      <c r="S13" s="55"/>
      <c r="T13" s="20" t="str">
        <f>IF(SUMIF(R13,R13),R13-N7,"")</f>
        <v/>
      </c>
      <c r="U13" s="58" t="s">
        <v>7</v>
      </c>
      <c r="V13" s="59"/>
      <c r="W13" s="59"/>
      <c r="X13" s="60" t="s">
        <v>8</v>
      </c>
      <c r="Y13" s="61"/>
      <c r="AA13" s="3"/>
      <c r="AB13" s="113"/>
      <c r="AC13" s="113"/>
      <c r="AD13" s="113"/>
      <c r="AE13" s="113"/>
      <c r="AF13" s="113"/>
      <c r="AG13" s="113"/>
      <c r="AH13" s="113"/>
    </row>
    <row r="14" spans="1:34" ht="15.75" customHeight="1" x14ac:dyDescent="0.25">
      <c r="A14" s="2"/>
      <c r="B14" s="15"/>
      <c r="C14" s="71"/>
      <c r="D14" s="74"/>
      <c r="E14" s="74"/>
      <c r="F14" s="74"/>
      <c r="G14" s="75"/>
      <c r="H14" s="21" t="str">
        <f>TEXT(H13,"ימים")</f>
        <v/>
      </c>
      <c r="I14" s="80"/>
      <c r="J14" s="56"/>
      <c r="K14" s="57"/>
      <c r="L14" s="22" t="str">
        <f>TEXT(L13,"קוב")</f>
        <v/>
      </c>
      <c r="M14" s="71"/>
      <c r="N14" s="56"/>
      <c r="O14" s="57"/>
      <c r="P14" s="23" t="str">
        <f>TEXT(P13,"קוט''ש")</f>
        <v/>
      </c>
      <c r="Q14" s="71"/>
      <c r="R14" s="56"/>
      <c r="S14" s="57"/>
      <c r="T14" s="24" t="str">
        <f>TEXT(T13,"מ''ק")</f>
        <v/>
      </c>
      <c r="U14" s="62" t="str">
        <f>IF(SUM(C16:S16)&gt;0,ROUND(SUM(C16:S16),2),"")</f>
        <v/>
      </c>
      <c r="V14" s="63"/>
      <c r="W14" s="63"/>
      <c r="X14" s="66"/>
      <c r="Y14" s="67"/>
      <c r="AA14" s="3"/>
      <c r="AB14" s="113"/>
      <c r="AC14" s="113"/>
      <c r="AD14" s="113"/>
      <c r="AE14" s="113"/>
      <c r="AF14" s="113"/>
      <c r="AG14" s="113"/>
      <c r="AH14" s="113"/>
    </row>
    <row r="15" spans="1:34" ht="15" customHeight="1" x14ac:dyDescent="0.25">
      <c r="A15" s="2"/>
      <c r="B15" s="15"/>
      <c r="C15" s="114"/>
      <c r="D15" s="115"/>
      <c r="E15" s="116"/>
      <c r="F15" s="112" t="str">
        <f>TEXT(F16,"מים")</f>
        <v/>
      </c>
      <c r="G15" s="53" t="str">
        <f>TEXT(G14,"ימים")</f>
        <v>ימים</v>
      </c>
      <c r="H15" s="52" t="str">
        <f>TEXT(H16,"חשמל")</f>
        <v/>
      </c>
      <c r="I15" s="53" t="str">
        <f>TEXT(I14,"ימים")</f>
        <v>ימים</v>
      </c>
      <c r="J15" s="52" t="str">
        <f>TEXT(J16,"גז")</f>
        <v/>
      </c>
      <c r="K15" s="53" t="str">
        <f>TEXT(K14,"ימים")</f>
        <v>ימים</v>
      </c>
      <c r="L15" s="52" t="str">
        <f>TEXT(L16,"ארנונה")</f>
        <v/>
      </c>
      <c r="M15" s="53" t="str">
        <f>TEXT(M14,"ימים")</f>
        <v>ימים</v>
      </c>
      <c r="N15" s="52" t="str">
        <f>TEXT(N16,"גז חודשי")</f>
        <v/>
      </c>
      <c r="O15" s="53" t="str">
        <f>TEXT(O14,"ימים")</f>
        <v>ימים</v>
      </c>
      <c r="P15" s="52" t="str">
        <f>TEXT(P16,"תשלום קבוע")</f>
        <v/>
      </c>
      <c r="Q15" s="53" t="str">
        <f>TEXT(Q14,"ימים")</f>
        <v>ימים</v>
      </c>
      <c r="R15" s="52" t="str">
        <f>TEXT(R16,D9)</f>
        <v/>
      </c>
      <c r="S15" s="53" t="str">
        <f>TEXT(S14,"ימים")</f>
        <v>ימים</v>
      </c>
      <c r="T15" s="25" t="str">
        <f>TEXT(T16,"סך ליום")</f>
        <v/>
      </c>
      <c r="U15" s="62"/>
      <c r="V15" s="63"/>
      <c r="W15" s="63"/>
      <c r="X15" s="68" t="s">
        <v>12</v>
      </c>
      <c r="Y15" s="69"/>
      <c r="AA15" s="3"/>
      <c r="AB15" s="113"/>
      <c r="AC15" s="113"/>
      <c r="AD15" s="113"/>
      <c r="AE15" s="113"/>
      <c r="AF15" s="113"/>
      <c r="AG15" s="113"/>
      <c r="AH15" s="113"/>
    </row>
    <row r="16" spans="1:34" ht="15.75" customHeight="1" thickBot="1" x14ac:dyDescent="0.3">
      <c r="A16" s="2"/>
      <c r="B16" s="15"/>
      <c r="C16" s="117"/>
      <c r="D16" s="118"/>
      <c r="E16" s="119"/>
      <c r="F16" s="51" t="str">
        <f>IF(SUMIF(J13,J13),IF(SUMIF(F17,F17),L13*F17,L13*$F$3),"")</f>
        <v/>
      </c>
      <c r="G16" s="47"/>
      <c r="H16" s="46" t="str">
        <f>IF(SUMIF(N13,N13),IF(SUMIF(H17,H17),P13*H17,P13*$F$4),"")</f>
        <v/>
      </c>
      <c r="I16" s="47"/>
      <c r="J16" s="46" t="str">
        <f>IF(SUMIF(R13,R13),IF(SUMIF(J17,J17),T13*J17,T13*$F$5),"")</f>
        <v/>
      </c>
      <c r="K16" s="47"/>
      <c r="L16" s="46" t="str">
        <f>IF(SUMIF(D13,D13),IF(SUMIF(L17,L17),L17*12/365*H13,IF(SUMIF($F$6,$F$6),$F$6*12/365*H13,"")),"")</f>
        <v/>
      </c>
      <c r="M16" s="47"/>
      <c r="N16" s="46" t="str">
        <f>IF(SUMIF(D13,D13),IF(SUMIF(N17,N17),N17*12/365*H13,IF(SUMIF($F$7,$F$7),$F$7*12/365*H13,"")),"")</f>
        <v/>
      </c>
      <c r="O16" s="47"/>
      <c r="P16" s="46" t="str">
        <f>IF(SUMIF(D13,D13),IF(SUMIF(P17,P17),P17*12/365*H13,IF(SUMIF($F$8,$F$8),$F$8*12/365*H13,"")),"")</f>
        <v/>
      </c>
      <c r="Q16" s="47"/>
      <c r="R16" s="46" t="str">
        <f>IF(SUMIF(D13,D13),IF(SUMIF(R17,R17),R17*12/365*H13,IF(SUMIF($F$9,$F$9),$F$9*12/365*H13,"")),"")</f>
        <v/>
      </c>
      <c r="S16" s="47"/>
      <c r="T16" s="26" t="str">
        <f>IF(SUMIF(U14,U14),U14/H13,"")</f>
        <v/>
      </c>
      <c r="U16" s="64"/>
      <c r="V16" s="65"/>
      <c r="W16" s="65"/>
      <c r="X16" s="48" t="str">
        <f>IF(SUMIF(X14,"&gt;0"),IF(X14=U14,"אין חוב",U14-X14),IF(SUMIF(U14,U14),"לא שולם",""))</f>
        <v/>
      </c>
      <c r="Y16" s="49"/>
      <c r="AA16" s="3"/>
      <c r="AB16" s="113"/>
      <c r="AC16" s="113"/>
      <c r="AD16" s="113"/>
      <c r="AE16" s="113"/>
      <c r="AF16" s="113"/>
      <c r="AG16" s="113"/>
      <c r="AH16" s="113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113"/>
      <c r="AC17" s="113"/>
      <c r="AD17" s="113"/>
      <c r="AE17" s="113"/>
      <c r="AF17" s="113"/>
      <c r="AG17" s="113"/>
      <c r="AH17" s="113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113"/>
      <c r="AC18" s="113"/>
      <c r="AD18" s="113"/>
      <c r="AE18" s="113"/>
      <c r="AF18" s="113"/>
      <c r="AG18" s="113"/>
      <c r="AH18" s="113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113"/>
      <c r="AC19" s="113"/>
      <c r="AD19" s="113"/>
      <c r="AE19" s="113"/>
      <c r="AF19" s="113"/>
      <c r="AG19" s="113"/>
      <c r="AH19" s="113"/>
    </row>
    <row r="20" spans="1:34" ht="15" customHeight="1" x14ac:dyDescent="0.25">
      <c r="A20" s="2"/>
      <c r="C20" s="70" t="s">
        <v>10</v>
      </c>
      <c r="D20" s="72"/>
      <c r="E20" s="72"/>
      <c r="F20" s="72"/>
      <c r="G20" s="73"/>
      <c r="H20" s="18" t="str">
        <f>IF(SUMIF(D20,D20),D20-D13,"")</f>
        <v/>
      </c>
      <c r="I20" s="79" t="s">
        <v>14</v>
      </c>
      <c r="J20" s="54"/>
      <c r="K20" s="55"/>
      <c r="L20" s="19" t="str">
        <f>IF(SUMIF(J20,J20),J20-J13,"")</f>
        <v/>
      </c>
      <c r="M20" s="70" t="s">
        <v>13</v>
      </c>
      <c r="N20" s="54"/>
      <c r="O20" s="55"/>
      <c r="P20" s="19" t="str">
        <f>IF(SUMIF(N20,N20),N20-N13,"")</f>
        <v/>
      </c>
      <c r="Q20" s="70" t="s">
        <v>11</v>
      </c>
      <c r="R20" s="54"/>
      <c r="S20" s="55"/>
      <c r="T20" s="20" t="str">
        <f>IF(SUMIF(R20,R20),R20-R13,"")</f>
        <v/>
      </c>
      <c r="U20" s="58" t="s">
        <v>7</v>
      </c>
      <c r="V20" s="59"/>
      <c r="W20" s="59"/>
      <c r="X20" s="60" t="s">
        <v>8</v>
      </c>
      <c r="Y20" s="61"/>
      <c r="AA20" s="3"/>
      <c r="AB20" s="113"/>
      <c r="AC20" s="113"/>
      <c r="AD20" s="113"/>
      <c r="AE20" s="113"/>
      <c r="AF20" s="113"/>
      <c r="AG20" s="113"/>
      <c r="AH20" s="113"/>
    </row>
    <row r="21" spans="1:34" ht="15.75" customHeight="1" x14ac:dyDescent="0.25">
      <c r="A21" s="2"/>
      <c r="C21" s="71"/>
      <c r="D21" s="74"/>
      <c r="E21" s="74"/>
      <c r="F21" s="74"/>
      <c r="G21" s="75"/>
      <c r="H21" s="21" t="str">
        <f>TEXT(H20,"ימים")</f>
        <v/>
      </c>
      <c r="I21" s="80"/>
      <c r="J21" s="56"/>
      <c r="K21" s="57"/>
      <c r="L21" s="22" t="str">
        <f>TEXT(L20,"קוב")</f>
        <v/>
      </c>
      <c r="M21" s="71"/>
      <c r="N21" s="56"/>
      <c r="O21" s="57"/>
      <c r="P21" s="23" t="str">
        <f>TEXT(P20,"קוט''ש")</f>
        <v/>
      </c>
      <c r="Q21" s="71"/>
      <c r="R21" s="56"/>
      <c r="S21" s="57"/>
      <c r="T21" s="24" t="str">
        <f>TEXT(T20,"מ''ק")</f>
        <v/>
      </c>
      <c r="U21" s="62" t="str">
        <f>IF(SUM(C23:S23)&gt;0,ROUND(SUM(C23:S23),2),"")</f>
        <v/>
      </c>
      <c r="V21" s="63"/>
      <c r="W21" s="63"/>
      <c r="X21" s="66"/>
      <c r="Y21" s="67"/>
      <c r="AA21" s="3"/>
      <c r="AB21" s="113"/>
      <c r="AC21" s="113"/>
      <c r="AD21" s="113"/>
      <c r="AE21" s="113"/>
      <c r="AF21" s="113"/>
      <c r="AG21" s="113"/>
      <c r="AH21" s="113"/>
    </row>
    <row r="22" spans="1:34" ht="15.75" customHeight="1" x14ac:dyDescent="0.25">
      <c r="A22" s="2"/>
      <c r="C22" s="114"/>
      <c r="D22" s="115"/>
      <c r="E22" s="116"/>
      <c r="F22" s="112" t="str">
        <f>TEXT(F23,"מים")</f>
        <v/>
      </c>
      <c r="G22" s="53" t="str">
        <f>TEXT(G21,"ימים")</f>
        <v>ימים</v>
      </c>
      <c r="H22" s="52" t="str">
        <f>TEXT(H23,"חשמל")</f>
        <v/>
      </c>
      <c r="I22" s="53" t="str">
        <f>TEXT(I21,"ימים")</f>
        <v>ימים</v>
      </c>
      <c r="J22" s="52" t="str">
        <f>TEXT(J23,"גז")</f>
        <v/>
      </c>
      <c r="K22" s="53" t="str">
        <f>TEXT(K21,"ימים")</f>
        <v>ימים</v>
      </c>
      <c r="L22" s="52" t="str">
        <f>TEXT(L23,"ארנונה")</f>
        <v/>
      </c>
      <c r="M22" s="53" t="str">
        <f>TEXT(M21,"ימים")</f>
        <v>ימים</v>
      </c>
      <c r="N22" s="52" t="str">
        <f>TEXT(N23,"גז חודשי")</f>
        <v/>
      </c>
      <c r="O22" s="53" t="str">
        <f>TEXT(O21,"ימים")</f>
        <v>ימים</v>
      </c>
      <c r="P22" s="52" t="str">
        <f>TEXT(P23,"תשלום קבוע")</f>
        <v/>
      </c>
      <c r="Q22" s="53" t="str">
        <f>TEXT(Q21,"ימים")</f>
        <v>ימים</v>
      </c>
      <c r="R22" s="52" t="str">
        <f>TEXT(R23,D16)</f>
        <v/>
      </c>
      <c r="S22" s="53" t="str">
        <f>TEXT(S21,"ימים")</f>
        <v>ימים</v>
      </c>
      <c r="T22" s="25" t="str">
        <f>TEXT(T23,"סך ליום")</f>
        <v/>
      </c>
      <c r="U22" s="62"/>
      <c r="V22" s="63"/>
      <c r="W22" s="63"/>
      <c r="X22" s="68" t="s">
        <v>12</v>
      </c>
      <c r="Y22" s="69"/>
      <c r="AA22" s="3"/>
      <c r="AB22" s="113"/>
      <c r="AC22" s="113"/>
      <c r="AD22" s="113"/>
      <c r="AE22" s="113"/>
      <c r="AF22" s="113"/>
      <c r="AG22" s="113"/>
      <c r="AH22" s="113"/>
    </row>
    <row r="23" spans="1:34" ht="15" customHeight="1" thickBot="1" x14ac:dyDescent="0.3">
      <c r="A23" s="2"/>
      <c r="C23" s="117"/>
      <c r="D23" s="118"/>
      <c r="E23" s="119"/>
      <c r="F23" s="51" t="str">
        <f>IF(SUMIF(J20,J20),IF(SUMIF(F24,F24),L20*F24,L20*$F$3),"")</f>
        <v/>
      </c>
      <c r="G23" s="47"/>
      <c r="H23" s="46" t="str">
        <f>IF(SUMIF(N20,N20),IF(SUMIF(H24,H24),P20*H24,P20*$F$4),"")</f>
        <v/>
      </c>
      <c r="I23" s="47"/>
      <c r="J23" s="46" t="str">
        <f>IF(SUMIF(R20,R20),IF(SUMIF(J24,J24),T20*J24,T20*$F$5),"")</f>
        <v/>
      </c>
      <c r="K23" s="47"/>
      <c r="L23" s="46" t="str">
        <f>IF(SUMIF(D20,D20),IF(SUMIF(L24,L24),L24*12/365*H20,IF(SUMIF($F$6,$F$6),$F$6*12/365*H20,"")),"")</f>
        <v/>
      </c>
      <c r="M23" s="47"/>
      <c r="N23" s="46" t="str">
        <f>IF(SUMIF(D20,D20),IF(SUMIF(N24,N24),N24*12/365*H20,IF(SUMIF($F$7,$F$7),$F$7*12/365*H20,"")),"")</f>
        <v/>
      </c>
      <c r="O23" s="47"/>
      <c r="P23" s="46" t="str">
        <f>IF(SUMIF(D20,D20),IF(SUMIF(P24,P24),P24*12/365*H20,IF(SUMIF($F$8,$F$8),$F$8*12/365*H20,"")),"")</f>
        <v/>
      </c>
      <c r="Q23" s="47"/>
      <c r="R23" s="46" t="str">
        <f>IF(SUMIF(D20,D20),IF(SUMIF(R24,R24),R24*12/365*H20,IF(SUMIF($F$9,$F$9),$F$9*12/365*H20,"")),"")</f>
        <v/>
      </c>
      <c r="S23" s="47"/>
      <c r="T23" s="26" t="str">
        <f>IF(SUMIF(U21,U21),U21/H20,"")</f>
        <v/>
      </c>
      <c r="U23" s="64"/>
      <c r="V23" s="65"/>
      <c r="W23" s="65"/>
      <c r="X23" s="48" t="str">
        <f>IF(SUMIF(X21,"&gt;0"),IF(X21=U21,"אין חוב",U21-X21),IF(SUMIF(U21,U21),"לא שולם",""))</f>
        <v/>
      </c>
      <c r="Y23" s="49"/>
      <c r="AA23" s="3"/>
      <c r="AB23" s="113"/>
      <c r="AC23" s="113"/>
      <c r="AD23" s="113"/>
      <c r="AE23" s="113"/>
      <c r="AF23" s="113"/>
      <c r="AG23" s="113"/>
      <c r="AH23" s="113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113"/>
      <c r="AC24" s="113"/>
      <c r="AD24" s="113"/>
      <c r="AE24" s="113"/>
      <c r="AF24" s="113"/>
      <c r="AG24" s="113"/>
      <c r="AH24" s="113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113"/>
      <c r="AC25" s="113"/>
      <c r="AD25" s="113"/>
      <c r="AE25" s="113"/>
      <c r="AF25" s="113"/>
      <c r="AG25" s="113"/>
      <c r="AH25" s="113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113"/>
      <c r="AC26" s="113"/>
      <c r="AD26" s="113"/>
      <c r="AE26" s="113"/>
      <c r="AF26" s="113"/>
      <c r="AG26" s="113"/>
      <c r="AH26" s="113"/>
    </row>
    <row r="27" spans="1:34" ht="15" customHeight="1" x14ac:dyDescent="0.25">
      <c r="A27" s="2"/>
      <c r="C27" s="70" t="s">
        <v>10</v>
      </c>
      <c r="D27" s="72"/>
      <c r="E27" s="72"/>
      <c r="F27" s="72"/>
      <c r="G27" s="73"/>
      <c r="H27" s="18" t="str">
        <f>IF(SUMIF(D27,D27),D27-D20,"")</f>
        <v/>
      </c>
      <c r="I27" s="79" t="s">
        <v>14</v>
      </c>
      <c r="J27" s="54"/>
      <c r="K27" s="55"/>
      <c r="L27" s="19" t="str">
        <f>IF(SUMIF(J27,J27),J27-J20,"")</f>
        <v/>
      </c>
      <c r="M27" s="70" t="s">
        <v>13</v>
      </c>
      <c r="N27" s="54"/>
      <c r="O27" s="55"/>
      <c r="P27" s="19" t="str">
        <f>IF(SUMIF(N27,N27),N27-N20,"")</f>
        <v/>
      </c>
      <c r="Q27" s="70" t="s">
        <v>11</v>
      </c>
      <c r="R27" s="54"/>
      <c r="S27" s="55"/>
      <c r="T27" s="20" t="str">
        <f>IF(SUMIF(R27,R27),R27-R20,"")</f>
        <v/>
      </c>
      <c r="U27" s="58" t="s">
        <v>7</v>
      </c>
      <c r="V27" s="59"/>
      <c r="W27" s="59"/>
      <c r="X27" s="60" t="s">
        <v>8</v>
      </c>
      <c r="Y27" s="61"/>
      <c r="AA27" s="3"/>
      <c r="AB27" s="113"/>
      <c r="AC27" s="113"/>
      <c r="AD27" s="113"/>
      <c r="AE27" s="113"/>
      <c r="AF27" s="113"/>
      <c r="AG27" s="113"/>
      <c r="AH27" s="113"/>
    </row>
    <row r="28" spans="1:34" ht="15.75" customHeight="1" x14ac:dyDescent="0.25">
      <c r="A28" s="2"/>
      <c r="C28" s="71"/>
      <c r="D28" s="74"/>
      <c r="E28" s="74"/>
      <c r="F28" s="74"/>
      <c r="G28" s="75"/>
      <c r="H28" s="21" t="str">
        <f>TEXT(H27,"ימים")</f>
        <v/>
      </c>
      <c r="I28" s="80"/>
      <c r="J28" s="56"/>
      <c r="K28" s="57"/>
      <c r="L28" s="22" t="str">
        <f>TEXT(L27,"קוב")</f>
        <v/>
      </c>
      <c r="M28" s="71"/>
      <c r="N28" s="56"/>
      <c r="O28" s="57"/>
      <c r="P28" s="23" t="str">
        <f>TEXT(P27,"קוט''ש")</f>
        <v/>
      </c>
      <c r="Q28" s="71"/>
      <c r="R28" s="56"/>
      <c r="S28" s="57"/>
      <c r="T28" s="24" t="str">
        <f>TEXT(T27,"מ''ק")</f>
        <v/>
      </c>
      <c r="U28" s="62" t="str">
        <f>IF(SUM(C30:S30)&gt;0,ROUND(SUM(C30:S30),2),"")</f>
        <v/>
      </c>
      <c r="V28" s="63"/>
      <c r="W28" s="63"/>
      <c r="X28" s="66"/>
      <c r="Y28" s="67"/>
      <c r="AA28" s="3"/>
      <c r="AB28" s="113"/>
      <c r="AC28" s="113"/>
      <c r="AD28" s="113"/>
      <c r="AE28" s="113"/>
      <c r="AF28" s="113"/>
      <c r="AG28" s="113"/>
      <c r="AH28" s="113"/>
    </row>
    <row r="29" spans="1:34" ht="15.75" customHeight="1" x14ac:dyDescent="0.25">
      <c r="A29" s="2"/>
      <c r="C29" s="114"/>
      <c r="D29" s="115"/>
      <c r="E29" s="116"/>
      <c r="F29" s="112" t="str">
        <f>TEXT(F30,"מים")</f>
        <v/>
      </c>
      <c r="G29" s="53" t="str">
        <f>TEXT(G28,"ימים")</f>
        <v>ימים</v>
      </c>
      <c r="H29" s="52" t="str">
        <f>TEXT(H30,"חשמל")</f>
        <v/>
      </c>
      <c r="I29" s="53" t="str">
        <f>TEXT(I28,"ימים")</f>
        <v>ימים</v>
      </c>
      <c r="J29" s="52" t="str">
        <f>TEXT(J30,"גז")</f>
        <v/>
      </c>
      <c r="K29" s="53" t="str">
        <f>TEXT(K28,"ימים")</f>
        <v>ימים</v>
      </c>
      <c r="L29" s="52" t="str">
        <f>TEXT(L30,"ארנונה")</f>
        <v/>
      </c>
      <c r="M29" s="53" t="str">
        <f>TEXT(M28,"ימים")</f>
        <v>ימים</v>
      </c>
      <c r="N29" s="52" t="str">
        <f>TEXT(N30,"גז חודשי")</f>
        <v/>
      </c>
      <c r="O29" s="53" t="str">
        <f>TEXT(O28,"ימים")</f>
        <v>ימים</v>
      </c>
      <c r="P29" s="52" t="str">
        <f>TEXT(P30,"תשלום קבוע")</f>
        <v/>
      </c>
      <c r="Q29" s="53" t="str">
        <f>TEXT(Q28,"ימים")</f>
        <v>ימים</v>
      </c>
      <c r="R29" s="52" t="str">
        <f>TEXT(R30,D23)</f>
        <v/>
      </c>
      <c r="S29" s="53" t="str">
        <f>TEXT(S28,"ימים")</f>
        <v>ימים</v>
      </c>
      <c r="T29" s="25" t="str">
        <f>TEXT(T30,"סך ליום")</f>
        <v/>
      </c>
      <c r="U29" s="62"/>
      <c r="V29" s="63"/>
      <c r="W29" s="63"/>
      <c r="X29" s="68" t="s">
        <v>12</v>
      </c>
      <c r="Y29" s="69"/>
      <c r="AA29" s="3"/>
      <c r="AB29" s="113"/>
      <c r="AC29" s="113"/>
      <c r="AD29" s="113"/>
      <c r="AE29" s="113"/>
      <c r="AF29" s="113"/>
      <c r="AG29" s="113"/>
      <c r="AH29" s="113"/>
    </row>
    <row r="30" spans="1:34" ht="15" customHeight="1" thickBot="1" x14ac:dyDescent="0.3">
      <c r="A30" s="2"/>
      <c r="C30" s="117"/>
      <c r="D30" s="118"/>
      <c r="E30" s="119"/>
      <c r="F30" s="51" t="str">
        <f>IF(SUMIF(J27,J27),IF(SUMIF(F31,F31),L27*F31,L27*$F$3),"")</f>
        <v/>
      </c>
      <c r="G30" s="47"/>
      <c r="H30" s="46" t="str">
        <f>IF(SUMIF(N27,N27),IF(SUMIF(H31,H31),P27*H31,P27*$F$4),"")</f>
        <v/>
      </c>
      <c r="I30" s="47"/>
      <c r="J30" s="46" t="str">
        <f>IF(SUMIF(R27,R27),IF(SUMIF(J31,J31),T27*J31,T27*$F$5),"")</f>
        <v/>
      </c>
      <c r="K30" s="47"/>
      <c r="L30" s="46" t="str">
        <f>IF(SUMIF(D27,D27),IF(SUMIF(L31,L31),L31*12/365*H27,IF(SUMIF($F$6,$F$6),$F$6*12/365*H27,"")),"")</f>
        <v/>
      </c>
      <c r="M30" s="47"/>
      <c r="N30" s="46" t="str">
        <f>IF(SUMIF(D27,D27),IF(SUMIF(N31,N31),N31*12/365*H27,IF(SUMIF($F$7,$F$7),$F$7*12/365*H27,"")),"")</f>
        <v/>
      </c>
      <c r="O30" s="47"/>
      <c r="P30" s="46" t="str">
        <f>IF(SUMIF(D27,D27),IF(SUMIF(P31,P31),P31*12/365*H27,IF(SUMIF($F$8,$F$8),$F$8*12/365*H27,"")),"")</f>
        <v/>
      </c>
      <c r="Q30" s="47"/>
      <c r="R30" s="46" t="str">
        <f>IF(SUMIF(D27,D27),IF(SUMIF(R31,R31),R31*12/365*H27,IF(SUMIF($F$9,$F$9),$F$9*12/365*H27,"")),"")</f>
        <v/>
      </c>
      <c r="S30" s="47"/>
      <c r="T30" s="26" t="str">
        <f>IF(SUMIF(U28,U28),U28/H27,"")</f>
        <v/>
      </c>
      <c r="U30" s="64"/>
      <c r="V30" s="65"/>
      <c r="W30" s="65"/>
      <c r="X30" s="48" t="str">
        <f>IF(SUMIF(X28,"&gt;0"),IF(X28=U28,"אין חוב",U28-X28),IF(SUMIF(U28,U28),"לא שולם",""))</f>
        <v/>
      </c>
      <c r="Y30" s="49"/>
      <c r="AA30" s="3"/>
      <c r="AB30" s="113"/>
      <c r="AC30" s="113"/>
      <c r="AD30" s="113"/>
      <c r="AE30" s="113"/>
      <c r="AF30" s="113"/>
      <c r="AG30" s="113"/>
      <c r="AH30" s="113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113"/>
      <c r="AC31" s="113"/>
      <c r="AD31" s="113"/>
      <c r="AE31" s="113"/>
      <c r="AF31" s="113"/>
      <c r="AG31" s="113"/>
      <c r="AH31" s="113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113"/>
      <c r="AC32" s="113"/>
      <c r="AD32" s="113"/>
      <c r="AE32" s="113"/>
      <c r="AF32" s="113"/>
      <c r="AG32" s="113"/>
      <c r="AH32" s="113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113"/>
      <c r="AC33" s="113"/>
      <c r="AD33" s="113"/>
      <c r="AE33" s="113"/>
      <c r="AF33" s="113"/>
      <c r="AG33" s="113"/>
      <c r="AH33" s="113"/>
    </row>
    <row r="34" spans="1:34" ht="15.75" customHeight="1" x14ac:dyDescent="0.25">
      <c r="A34" s="2"/>
      <c r="C34" s="70" t="s">
        <v>10</v>
      </c>
      <c r="D34" s="72"/>
      <c r="E34" s="72"/>
      <c r="F34" s="72"/>
      <c r="G34" s="73"/>
      <c r="H34" s="18" t="str">
        <f>IF(SUMIF(D34,D34),D34-D27,"")</f>
        <v/>
      </c>
      <c r="I34" s="79" t="s">
        <v>14</v>
      </c>
      <c r="J34" s="54"/>
      <c r="K34" s="55"/>
      <c r="L34" s="19" t="str">
        <f>IF(SUMIF(J34,J34),J34-J27,"")</f>
        <v/>
      </c>
      <c r="M34" s="70" t="s">
        <v>13</v>
      </c>
      <c r="N34" s="54"/>
      <c r="O34" s="55"/>
      <c r="P34" s="19" t="str">
        <f>IF(SUMIF(N34,N34),N34-N27,"")</f>
        <v/>
      </c>
      <c r="Q34" s="70" t="s">
        <v>11</v>
      </c>
      <c r="R34" s="54"/>
      <c r="S34" s="55"/>
      <c r="T34" s="20" t="str">
        <f>IF(SUMIF(R34,R34),R34-R27,"")</f>
        <v/>
      </c>
      <c r="U34" s="58" t="s">
        <v>7</v>
      </c>
      <c r="V34" s="59"/>
      <c r="W34" s="59"/>
      <c r="X34" s="60" t="s">
        <v>8</v>
      </c>
      <c r="Y34" s="61"/>
      <c r="AA34" s="3"/>
      <c r="AB34" s="113"/>
      <c r="AC34" s="113"/>
      <c r="AD34" s="113"/>
      <c r="AE34" s="113"/>
      <c r="AF34" s="113"/>
      <c r="AG34" s="113"/>
      <c r="AH34" s="113"/>
    </row>
    <row r="35" spans="1:34" ht="15" customHeight="1" x14ac:dyDescent="0.25">
      <c r="A35" s="2"/>
      <c r="C35" s="71"/>
      <c r="D35" s="74"/>
      <c r="E35" s="74"/>
      <c r="F35" s="74"/>
      <c r="G35" s="75"/>
      <c r="H35" s="21" t="str">
        <f>TEXT(H34,"ימים")</f>
        <v/>
      </c>
      <c r="I35" s="80"/>
      <c r="J35" s="56"/>
      <c r="K35" s="57"/>
      <c r="L35" s="22" t="str">
        <f>TEXT(L34,"קוב")</f>
        <v/>
      </c>
      <c r="M35" s="71"/>
      <c r="N35" s="56"/>
      <c r="O35" s="57"/>
      <c r="P35" s="23" t="str">
        <f>TEXT(P34,"קוט''ש")</f>
        <v/>
      </c>
      <c r="Q35" s="71"/>
      <c r="R35" s="56"/>
      <c r="S35" s="57"/>
      <c r="T35" s="24" t="str">
        <f>TEXT(T34,"מ''ק")</f>
        <v/>
      </c>
      <c r="U35" s="62" t="str">
        <f>IF(SUM(C37:S37)&gt;0,ROUND(SUM(C37:S37),2),"")</f>
        <v/>
      </c>
      <c r="V35" s="63"/>
      <c r="W35" s="63"/>
      <c r="X35" s="66"/>
      <c r="Y35" s="67"/>
      <c r="AA35" s="3"/>
      <c r="AB35" s="113"/>
      <c r="AC35" s="113"/>
      <c r="AD35" s="113"/>
      <c r="AE35" s="113"/>
      <c r="AF35" s="113"/>
      <c r="AG35" s="113"/>
      <c r="AH35" s="113"/>
    </row>
    <row r="36" spans="1:34" ht="15.75" customHeight="1" x14ac:dyDescent="0.25">
      <c r="A36" s="2"/>
      <c r="C36" s="114"/>
      <c r="D36" s="115"/>
      <c r="E36" s="116"/>
      <c r="F36" s="112" t="str">
        <f>TEXT(F37,"מים")</f>
        <v/>
      </c>
      <c r="G36" s="53" t="str">
        <f>TEXT(G35,"ימים")</f>
        <v>ימים</v>
      </c>
      <c r="H36" s="52" t="str">
        <f>TEXT(H37,"חשמל")</f>
        <v/>
      </c>
      <c r="I36" s="53" t="str">
        <f>TEXT(I35,"ימים")</f>
        <v>ימים</v>
      </c>
      <c r="J36" s="52" t="str">
        <f>TEXT(J37,"גז")</f>
        <v/>
      </c>
      <c r="K36" s="53" t="str">
        <f>TEXT(K35,"ימים")</f>
        <v>ימים</v>
      </c>
      <c r="L36" s="52" t="str">
        <f>TEXT(L37,"ארנונה")</f>
        <v/>
      </c>
      <c r="M36" s="53" t="str">
        <f>TEXT(M35,"ימים")</f>
        <v>ימים</v>
      </c>
      <c r="N36" s="52" t="str">
        <f>TEXT(N37,"גז חודשי")</f>
        <v/>
      </c>
      <c r="O36" s="53" t="str">
        <f>TEXT(O35,"ימים")</f>
        <v>ימים</v>
      </c>
      <c r="P36" s="52" t="str">
        <f>TEXT(P37,"תשלום קבוע")</f>
        <v/>
      </c>
      <c r="Q36" s="53" t="str">
        <f>TEXT(Q35,"ימים")</f>
        <v>ימים</v>
      </c>
      <c r="R36" s="52" t="str">
        <f>TEXT(R37,D30)</f>
        <v/>
      </c>
      <c r="S36" s="53" t="str">
        <f>TEXT(S35,"ימים")</f>
        <v>ימים</v>
      </c>
      <c r="T36" s="25" t="str">
        <f>TEXT(T37,"סך ליום")</f>
        <v/>
      </c>
      <c r="U36" s="62"/>
      <c r="V36" s="63"/>
      <c r="W36" s="63"/>
      <c r="X36" s="68" t="s">
        <v>12</v>
      </c>
      <c r="Y36" s="69"/>
      <c r="AA36" s="3"/>
      <c r="AB36" s="113"/>
      <c r="AC36" s="113"/>
      <c r="AD36" s="113"/>
      <c r="AE36" s="113"/>
      <c r="AF36" s="113"/>
      <c r="AG36" s="113"/>
      <c r="AH36" s="113"/>
    </row>
    <row r="37" spans="1:34" ht="15.75" customHeight="1" thickBot="1" x14ac:dyDescent="0.3">
      <c r="A37" s="2"/>
      <c r="C37" s="117"/>
      <c r="D37" s="118"/>
      <c r="E37" s="119"/>
      <c r="F37" s="51" t="str">
        <f>IF(SUMIF(J34,J34),IF(SUMIF(F38,F38),L34*F38,L34*$F$3),"")</f>
        <v/>
      </c>
      <c r="G37" s="47"/>
      <c r="H37" s="46" t="str">
        <f>IF(SUMIF(N34,N34),IF(SUMIF(H38,H38),P34*H38,P34*$F$4),"")</f>
        <v/>
      </c>
      <c r="I37" s="47"/>
      <c r="J37" s="46" t="str">
        <f>IF(SUMIF(R34,R34),IF(SUMIF(J38,J38),T34*J38,T34*$F$5),"")</f>
        <v/>
      </c>
      <c r="K37" s="47"/>
      <c r="L37" s="46" t="str">
        <f>IF(SUMIF(D34,D34),IF(SUMIF(L38,L38),L38*12/365*H34,IF(SUMIF($F$6,$F$6),$F$6*12/365*H34,"")),"")</f>
        <v/>
      </c>
      <c r="M37" s="47"/>
      <c r="N37" s="46" t="str">
        <f>IF(SUMIF(D34,D34),IF(SUMIF(N38,N38),N38*12/365*H34,IF(SUMIF($F$7,$F$7),$F$7*12/365*H34,"")),"")</f>
        <v/>
      </c>
      <c r="O37" s="47"/>
      <c r="P37" s="46" t="str">
        <f>IF(SUMIF(D34,D34),IF(SUMIF(P38,P38),P38*12/365*H34,IF(SUMIF($F$8,$F$8),$F$8*12/365*H34,"")),"")</f>
        <v/>
      </c>
      <c r="Q37" s="47"/>
      <c r="R37" s="46" t="str">
        <f>IF(SUMIF(D34,D34),IF(SUMIF(R38,R38),R38*12/365*H34,IF(SUMIF($F$9,$F$9),$F$9*12/365*H34,"")),"")</f>
        <v/>
      </c>
      <c r="S37" s="47"/>
      <c r="T37" s="26" t="str">
        <f>IF(SUMIF(U35,U35),U35/H34,"")</f>
        <v/>
      </c>
      <c r="U37" s="64"/>
      <c r="V37" s="65"/>
      <c r="W37" s="65"/>
      <c r="X37" s="48" t="str">
        <f>IF(SUMIF(X35,"&gt;0"),IF(X35=U35,"אין חוב",U35-X35),IF(SUMIF(U35,U35),"לא שולם",""))</f>
        <v/>
      </c>
      <c r="Y37" s="49"/>
      <c r="AA37" s="3"/>
      <c r="AB37" s="113"/>
      <c r="AC37" s="113"/>
      <c r="AD37" s="113"/>
      <c r="AE37" s="113"/>
      <c r="AF37" s="113"/>
      <c r="AG37" s="113"/>
      <c r="AH37" s="113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113"/>
      <c r="AC38" s="113"/>
      <c r="AD38" s="113"/>
      <c r="AE38" s="113"/>
      <c r="AF38" s="113"/>
      <c r="AG38" s="113"/>
      <c r="AH38" s="113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113"/>
      <c r="AC39" s="113"/>
      <c r="AD39" s="113"/>
      <c r="AE39" s="113"/>
      <c r="AF39" s="113"/>
      <c r="AG39" s="113"/>
      <c r="AH39" s="113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113"/>
      <c r="AC40" s="113"/>
      <c r="AD40" s="113"/>
      <c r="AE40" s="113"/>
      <c r="AF40" s="113"/>
      <c r="AG40" s="113"/>
      <c r="AH40" s="113"/>
    </row>
    <row r="41" spans="1:34" ht="15.75" customHeight="1" x14ac:dyDescent="0.25">
      <c r="A41" s="2"/>
      <c r="C41" s="70" t="s">
        <v>10</v>
      </c>
      <c r="D41" s="72"/>
      <c r="E41" s="72"/>
      <c r="F41" s="72"/>
      <c r="G41" s="73"/>
      <c r="H41" s="18" t="str">
        <f>IF(SUMIF(D41,D41),D41-D34,"")</f>
        <v/>
      </c>
      <c r="I41" s="79" t="s">
        <v>14</v>
      </c>
      <c r="J41" s="54"/>
      <c r="K41" s="55"/>
      <c r="L41" s="19" t="str">
        <f>IF(SUMIF(J41,J41),J41-J34,"")</f>
        <v/>
      </c>
      <c r="M41" s="70" t="s">
        <v>13</v>
      </c>
      <c r="N41" s="54"/>
      <c r="O41" s="55"/>
      <c r="P41" s="19" t="str">
        <f>IF(SUMIF(N41,N41),N41-N34,"")</f>
        <v/>
      </c>
      <c r="Q41" s="70" t="s">
        <v>11</v>
      </c>
      <c r="R41" s="54"/>
      <c r="S41" s="55"/>
      <c r="T41" s="20" t="str">
        <f>IF(SUMIF(R41,R41),R41-R34,"")</f>
        <v/>
      </c>
      <c r="U41" s="58" t="s">
        <v>7</v>
      </c>
      <c r="V41" s="59"/>
      <c r="W41" s="59"/>
      <c r="X41" s="60" t="s">
        <v>8</v>
      </c>
      <c r="Y41" s="61"/>
      <c r="AA41" s="3"/>
      <c r="AB41" s="113"/>
      <c r="AC41" s="113"/>
      <c r="AD41" s="113"/>
      <c r="AE41" s="113"/>
      <c r="AF41" s="113"/>
      <c r="AG41" s="113"/>
      <c r="AH41" s="113"/>
    </row>
    <row r="42" spans="1:34" ht="15.75" customHeight="1" x14ac:dyDescent="0.25">
      <c r="A42" s="2"/>
      <c r="C42" s="71"/>
      <c r="D42" s="74"/>
      <c r="E42" s="74"/>
      <c r="F42" s="74"/>
      <c r="G42" s="75"/>
      <c r="H42" s="21" t="str">
        <f>TEXT(H41,"ימים")</f>
        <v/>
      </c>
      <c r="I42" s="80"/>
      <c r="J42" s="56"/>
      <c r="K42" s="57"/>
      <c r="L42" s="22" t="str">
        <f>TEXT(L41,"קוב")</f>
        <v/>
      </c>
      <c r="M42" s="71"/>
      <c r="N42" s="56"/>
      <c r="O42" s="57"/>
      <c r="P42" s="23" t="str">
        <f>TEXT(P41,"קוט''ש")</f>
        <v/>
      </c>
      <c r="Q42" s="71"/>
      <c r="R42" s="56"/>
      <c r="S42" s="57"/>
      <c r="T42" s="24" t="str">
        <f>TEXT(T41,"מ''ק")</f>
        <v/>
      </c>
      <c r="U42" s="62" t="str">
        <f>IF(SUM(C44:S44)&gt;0,ROUND(SUM(C44:S44),2),"")</f>
        <v/>
      </c>
      <c r="V42" s="63"/>
      <c r="W42" s="63"/>
      <c r="X42" s="66"/>
      <c r="Y42" s="67"/>
      <c r="AA42" s="3"/>
      <c r="AB42" s="113"/>
      <c r="AC42" s="113"/>
      <c r="AD42" s="113"/>
      <c r="AE42" s="113"/>
      <c r="AF42" s="113"/>
      <c r="AG42" s="113"/>
      <c r="AH42" s="113"/>
    </row>
    <row r="43" spans="1:34" ht="15" customHeight="1" x14ac:dyDescent="0.25">
      <c r="A43" s="2"/>
      <c r="C43" s="114"/>
      <c r="D43" s="115"/>
      <c r="E43" s="116"/>
      <c r="F43" s="112" t="str">
        <f>TEXT(F44,"מים")</f>
        <v/>
      </c>
      <c r="G43" s="53" t="str">
        <f>TEXT(G42,"ימים")</f>
        <v>ימים</v>
      </c>
      <c r="H43" s="52" t="str">
        <f>TEXT(H44,"חשמל")</f>
        <v/>
      </c>
      <c r="I43" s="53" t="str">
        <f>TEXT(I42,"ימים")</f>
        <v>ימים</v>
      </c>
      <c r="J43" s="52" t="str">
        <f>TEXT(J44,"גז")</f>
        <v/>
      </c>
      <c r="K43" s="53" t="str">
        <f>TEXT(K42,"ימים")</f>
        <v>ימים</v>
      </c>
      <c r="L43" s="52" t="str">
        <f>TEXT(L44,"ארנונה")</f>
        <v/>
      </c>
      <c r="M43" s="53" t="str">
        <f>TEXT(M42,"ימים")</f>
        <v>ימים</v>
      </c>
      <c r="N43" s="52" t="str">
        <f>TEXT(N44,"גז חודשי")</f>
        <v/>
      </c>
      <c r="O43" s="53" t="str">
        <f>TEXT(O42,"ימים")</f>
        <v>ימים</v>
      </c>
      <c r="P43" s="52" t="str">
        <f>TEXT(P44,"תשלום קבוע")</f>
        <v/>
      </c>
      <c r="Q43" s="53" t="str">
        <f>TEXT(Q42,"ימים")</f>
        <v>ימים</v>
      </c>
      <c r="R43" s="52" t="str">
        <f>TEXT(R44,D37)</f>
        <v/>
      </c>
      <c r="S43" s="53" t="str">
        <f>TEXT(S42,"ימים")</f>
        <v>ימים</v>
      </c>
      <c r="T43" s="25" t="str">
        <f>TEXT(T44,"סך ליום")</f>
        <v/>
      </c>
      <c r="U43" s="62"/>
      <c r="V43" s="63"/>
      <c r="W43" s="63"/>
      <c r="X43" s="68" t="s">
        <v>12</v>
      </c>
      <c r="Y43" s="69"/>
      <c r="AA43" s="3"/>
      <c r="AB43" s="113"/>
      <c r="AC43" s="113"/>
      <c r="AD43" s="113"/>
      <c r="AE43" s="113"/>
      <c r="AF43" s="113"/>
      <c r="AG43" s="113"/>
      <c r="AH43" s="113"/>
    </row>
    <row r="44" spans="1:34" ht="15.75" customHeight="1" thickBot="1" x14ac:dyDescent="0.3">
      <c r="A44" s="2"/>
      <c r="C44" s="117"/>
      <c r="D44" s="118"/>
      <c r="E44" s="119"/>
      <c r="F44" s="51" t="str">
        <f>IF(SUMIF(J41,J41),IF(SUMIF(F45,F45),L41*F45,L41*$F$3),"")</f>
        <v/>
      </c>
      <c r="G44" s="47"/>
      <c r="H44" s="46" t="str">
        <f>IF(SUMIF(N41,N41),IF(SUMIF(H45,H45),P41*H45,P41*$F$4),"")</f>
        <v/>
      </c>
      <c r="I44" s="47"/>
      <c r="J44" s="46" t="str">
        <f>IF(SUMIF(R41,R41),IF(SUMIF(J45,J45),T41*J45,T41*$F$5),"")</f>
        <v/>
      </c>
      <c r="K44" s="47"/>
      <c r="L44" s="46" t="str">
        <f>IF(SUMIF(D41,D41),IF(SUMIF(L45,L45),L45*12/365*H41,IF(SUMIF($F$6,$F$6),$F$6*12/365*H41,"")),"")</f>
        <v/>
      </c>
      <c r="M44" s="47"/>
      <c r="N44" s="46" t="str">
        <f>IF(SUMIF(D41,D41),IF(SUMIF(N45,N45),N45*12/365*H41,IF(SUMIF($F$7,$F$7),$F$7*12/365*H41,"")),"")</f>
        <v/>
      </c>
      <c r="O44" s="47"/>
      <c r="P44" s="46" t="str">
        <f>IF(SUMIF(D41,D41),IF(SUMIF(P45,P45),P45*12/365*H41,IF(SUMIF($F$8,$F$8),$F$8*12/365*H41,"")),"")</f>
        <v/>
      </c>
      <c r="Q44" s="47"/>
      <c r="R44" s="46" t="str">
        <f>IF(SUMIF(D41,D41),IF(SUMIF(R45,R45),R45*12/365*H41,IF(SUMIF($F$9,$F$9),$F$9*12/365*H41,"")),"")</f>
        <v/>
      </c>
      <c r="S44" s="47"/>
      <c r="T44" s="26" t="str">
        <f>IF(SUMIF(U42,U42),U42/H41,"")</f>
        <v/>
      </c>
      <c r="U44" s="64"/>
      <c r="V44" s="65"/>
      <c r="W44" s="65"/>
      <c r="X44" s="48" t="str">
        <f>IF(SUMIF(X42,"&gt;0"),IF(X42=U42,"אין חוב",U42-X42),IF(SUMIF(U42,U42),"לא שולם",""))</f>
        <v/>
      </c>
      <c r="Y44" s="49"/>
      <c r="AA44" s="3"/>
      <c r="AB44" s="113"/>
      <c r="AC44" s="113"/>
      <c r="AD44" s="113"/>
      <c r="AE44" s="113"/>
      <c r="AF44" s="113"/>
      <c r="AG44" s="113"/>
      <c r="AH44" s="113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113"/>
      <c r="AC45" s="113"/>
      <c r="AD45" s="113"/>
      <c r="AE45" s="113"/>
      <c r="AF45" s="113"/>
      <c r="AG45" s="113"/>
      <c r="AH45" s="113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113"/>
      <c r="AC46" s="113"/>
      <c r="AD46" s="113"/>
      <c r="AE46" s="113"/>
      <c r="AF46" s="113"/>
      <c r="AG46" s="113"/>
      <c r="AH46" s="113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113"/>
      <c r="AC47" s="113"/>
      <c r="AD47" s="113"/>
      <c r="AE47" s="113"/>
      <c r="AF47" s="113"/>
      <c r="AG47" s="113"/>
      <c r="AH47" s="113"/>
    </row>
    <row r="48" spans="1:34" ht="15.75" x14ac:dyDescent="0.25">
      <c r="A48" s="2"/>
      <c r="C48" s="70" t="s">
        <v>10</v>
      </c>
      <c r="D48" s="72"/>
      <c r="E48" s="72"/>
      <c r="F48" s="72"/>
      <c r="G48" s="73"/>
      <c r="H48" s="18" t="str">
        <f>IF(SUMIF(D48,D48),D48-D41,"")</f>
        <v/>
      </c>
      <c r="I48" s="79" t="s">
        <v>14</v>
      </c>
      <c r="J48" s="54"/>
      <c r="K48" s="55"/>
      <c r="L48" s="19" t="str">
        <f>IF(SUMIF(J48,J48),J48-J41,"")</f>
        <v/>
      </c>
      <c r="M48" s="70" t="s">
        <v>13</v>
      </c>
      <c r="N48" s="54"/>
      <c r="O48" s="55"/>
      <c r="P48" s="19" t="str">
        <f>IF(SUMIF(N48,N48),N48-N41,"")</f>
        <v/>
      </c>
      <c r="Q48" s="70" t="s">
        <v>11</v>
      </c>
      <c r="R48" s="54"/>
      <c r="S48" s="55"/>
      <c r="T48" s="20" t="str">
        <f>IF(SUMIF(R48,R48),R48-R41,"")</f>
        <v/>
      </c>
      <c r="U48" s="58" t="s">
        <v>7</v>
      </c>
      <c r="V48" s="59"/>
      <c r="W48" s="59"/>
      <c r="X48" s="60" t="s">
        <v>8</v>
      </c>
      <c r="Y48" s="61"/>
      <c r="AA48" s="3"/>
      <c r="AB48" s="113"/>
      <c r="AC48" s="113"/>
      <c r="AD48" s="113"/>
      <c r="AE48" s="113"/>
      <c r="AF48" s="113"/>
      <c r="AG48" s="113"/>
      <c r="AH48" s="113"/>
    </row>
    <row r="49" spans="1:34" ht="15.75" customHeight="1" x14ac:dyDescent="0.25">
      <c r="A49" s="2"/>
      <c r="C49" s="71"/>
      <c r="D49" s="74"/>
      <c r="E49" s="74"/>
      <c r="F49" s="74"/>
      <c r="G49" s="75"/>
      <c r="H49" s="21" t="str">
        <f>TEXT(H48,"ימים")</f>
        <v/>
      </c>
      <c r="I49" s="80"/>
      <c r="J49" s="56"/>
      <c r="K49" s="57"/>
      <c r="L49" s="22" t="str">
        <f>TEXT(L48,"קוב")</f>
        <v/>
      </c>
      <c r="M49" s="71"/>
      <c r="N49" s="56"/>
      <c r="O49" s="57"/>
      <c r="P49" s="23" t="str">
        <f>TEXT(P48,"קוט''ש")</f>
        <v/>
      </c>
      <c r="Q49" s="71"/>
      <c r="R49" s="56"/>
      <c r="S49" s="57"/>
      <c r="T49" s="24" t="str">
        <f>TEXT(T48,"מ''ק")</f>
        <v/>
      </c>
      <c r="U49" s="62" t="str">
        <f>IF(SUM(C51:S51)&gt;0,ROUND(SUM(C51:S51),2),"")</f>
        <v/>
      </c>
      <c r="V49" s="63"/>
      <c r="W49" s="63"/>
      <c r="X49" s="66"/>
      <c r="Y49" s="67"/>
      <c r="AA49" s="3"/>
      <c r="AB49" s="113"/>
      <c r="AC49" s="113"/>
      <c r="AD49" s="113"/>
      <c r="AE49" s="113"/>
      <c r="AF49" s="113"/>
      <c r="AG49" s="113"/>
      <c r="AH49" s="113"/>
    </row>
    <row r="50" spans="1:34" ht="15" customHeight="1" x14ac:dyDescent="0.25">
      <c r="A50" s="2"/>
      <c r="C50" s="114"/>
      <c r="D50" s="115"/>
      <c r="E50" s="116"/>
      <c r="F50" s="112" t="str">
        <f>TEXT(F51,"מים")</f>
        <v/>
      </c>
      <c r="G50" s="53" t="str">
        <f>TEXT(G49,"ימים")</f>
        <v>ימים</v>
      </c>
      <c r="H50" s="52" t="str">
        <f>TEXT(H51,"חשמל")</f>
        <v/>
      </c>
      <c r="I50" s="53" t="str">
        <f>TEXT(I49,"ימים")</f>
        <v>ימים</v>
      </c>
      <c r="J50" s="52" t="str">
        <f>TEXT(J51,"גז")</f>
        <v/>
      </c>
      <c r="K50" s="53" t="str">
        <f>TEXT(K49,"ימים")</f>
        <v>ימים</v>
      </c>
      <c r="L50" s="52" t="str">
        <f>TEXT(L51,"ארנונה")</f>
        <v/>
      </c>
      <c r="M50" s="53" t="str">
        <f>TEXT(M49,"ימים")</f>
        <v>ימים</v>
      </c>
      <c r="N50" s="52" t="str">
        <f>TEXT(N51,"גז חודשי")</f>
        <v/>
      </c>
      <c r="O50" s="53" t="str">
        <f>TEXT(O49,"ימים")</f>
        <v>ימים</v>
      </c>
      <c r="P50" s="52" t="str">
        <f>TEXT(P51,"תשלום קבוע")</f>
        <v/>
      </c>
      <c r="Q50" s="53" t="str">
        <f>TEXT(Q49,"ימים")</f>
        <v>ימים</v>
      </c>
      <c r="R50" s="52" t="str">
        <f>TEXT(R51,D44)</f>
        <v/>
      </c>
      <c r="S50" s="53" t="str">
        <f>TEXT(S49,"ימים")</f>
        <v>ימים</v>
      </c>
      <c r="T50" s="25" t="str">
        <f>TEXT(T51,"סך ליום")</f>
        <v/>
      </c>
      <c r="U50" s="62"/>
      <c r="V50" s="63"/>
      <c r="W50" s="63"/>
      <c r="X50" s="68" t="s">
        <v>12</v>
      </c>
      <c r="Y50" s="69"/>
      <c r="AA50" s="3"/>
      <c r="AB50" s="113"/>
      <c r="AC50" s="113"/>
      <c r="AD50" s="113"/>
      <c r="AE50" s="113"/>
      <c r="AF50" s="113"/>
      <c r="AG50" s="113"/>
      <c r="AH50" s="113"/>
    </row>
    <row r="51" spans="1:34" ht="15.75" customHeight="1" thickBot="1" x14ac:dyDescent="0.3">
      <c r="A51" s="2"/>
      <c r="C51" s="117"/>
      <c r="D51" s="118"/>
      <c r="E51" s="119"/>
      <c r="F51" s="51" t="str">
        <f>IF(SUMIF(J48,J48),IF(SUMIF(F52,F52),L48*F52,L48*$F$3),"")</f>
        <v/>
      </c>
      <c r="G51" s="47"/>
      <c r="H51" s="46" t="str">
        <f>IF(SUMIF(N48,N48),IF(SUMIF(H52,H52),P48*H52,P48*$F$4),"")</f>
        <v/>
      </c>
      <c r="I51" s="47"/>
      <c r="J51" s="46" t="str">
        <f>IF(SUMIF(R48,R48),IF(SUMIF(J52,J52),T48*J52,T48*$F$5),"")</f>
        <v/>
      </c>
      <c r="K51" s="47"/>
      <c r="L51" s="46" t="str">
        <f>IF(SUMIF(D48,D48),IF(SUMIF(L52,L52),L52*12/365*H48,IF(SUMIF($F$6,$F$6),$F$6*12/365*H48,"")),"")</f>
        <v/>
      </c>
      <c r="M51" s="47"/>
      <c r="N51" s="46" t="str">
        <f>IF(SUMIF(D48,D48),IF(SUMIF(N52,N52),N52*12/365*H48,IF(SUMIF($F$7,$F$7),$F$7*12/365*H48,"")),"")</f>
        <v/>
      </c>
      <c r="O51" s="47"/>
      <c r="P51" s="46" t="str">
        <f>IF(SUMIF(D48,D48),IF(SUMIF(P52,P52),P52*12/365*H48,IF(SUMIF($F$8,$F$8),$F$8*12/365*H48,"")),"")</f>
        <v/>
      </c>
      <c r="Q51" s="47"/>
      <c r="R51" s="46" t="str">
        <f>IF(SUMIF(D48,D48),IF(SUMIF(R52,R52),R52*12/365*H48,IF(SUMIF($F$9,$F$9),$F$9*12/365*H48,"")),"")</f>
        <v/>
      </c>
      <c r="S51" s="47"/>
      <c r="T51" s="26" t="str">
        <f>IF(SUMIF(U49,U49),U49/H48,"")</f>
        <v/>
      </c>
      <c r="U51" s="64"/>
      <c r="V51" s="65"/>
      <c r="W51" s="65"/>
      <c r="X51" s="48" t="str">
        <f>IF(SUMIF(X49,"&gt;0"),IF(X49=U49,"אין חוב",U49-X49),IF(SUMIF(U49,U49),"לא שולם",""))</f>
        <v/>
      </c>
      <c r="Y51" s="49"/>
      <c r="AA51" s="3"/>
      <c r="AB51" s="113"/>
      <c r="AC51" s="113"/>
      <c r="AD51" s="113"/>
      <c r="AE51" s="113"/>
      <c r="AF51" s="113"/>
      <c r="AG51" s="113"/>
      <c r="AH51" s="113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113"/>
      <c r="AC52" s="113"/>
      <c r="AD52" s="113"/>
      <c r="AE52" s="113"/>
      <c r="AF52" s="113"/>
      <c r="AG52" s="113"/>
      <c r="AH52" s="113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113"/>
      <c r="AC53" s="113"/>
      <c r="AD53" s="113"/>
      <c r="AE53" s="113"/>
      <c r="AF53" s="113"/>
      <c r="AG53" s="113"/>
      <c r="AH53" s="113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113"/>
      <c r="AC54" s="113"/>
      <c r="AD54" s="113"/>
      <c r="AE54" s="113"/>
      <c r="AF54" s="113"/>
      <c r="AG54" s="113"/>
      <c r="AH54" s="113"/>
    </row>
    <row r="55" spans="1:34" ht="15.75" x14ac:dyDescent="0.25">
      <c r="A55" s="2"/>
      <c r="C55" s="70" t="s">
        <v>10</v>
      </c>
      <c r="D55" s="72"/>
      <c r="E55" s="72"/>
      <c r="F55" s="72"/>
      <c r="G55" s="73"/>
      <c r="H55" s="18" t="str">
        <f>IF(SUMIF(D55,D55),D55-D48,"")</f>
        <v/>
      </c>
      <c r="I55" s="79" t="s">
        <v>14</v>
      </c>
      <c r="J55" s="54"/>
      <c r="K55" s="55"/>
      <c r="L55" s="19" t="str">
        <f>IF(SUMIF(J55,J55),J55-J48,"")</f>
        <v/>
      </c>
      <c r="M55" s="70" t="s">
        <v>13</v>
      </c>
      <c r="N55" s="54"/>
      <c r="O55" s="55"/>
      <c r="P55" s="19" t="str">
        <f>IF(SUMIF(N55,N55),N55-N48,"")</f>
        <v/>
      </c>
      <c r="Q55" s="70" t="s">
        <v>11</v>
      </c>
      <c r="R55" s="54"/>
      <c r="S55" s="55"/>
      <c r="T55" s="20" t="str">
        <f>IF(SUMIF(R55,R55),R55-R48,"")</f>
        <v/>
      </c>
      <c r="U55" s="58" t="s">
        <v>7</v>
      </c>
      <c r="V55" s="59"/>
      <c r="W55" s="59"/>
      <c r="X55" s="60" t="s">
        <v>8</v>
      </c>
      <c r="Y55" s="61"/>
      <c r="AA55" s="3"/>
      <c r="AB55" s="113"/>
      <c r="AC55" s="113"/>
      <c r="AD55" s="113"/>
      <c r="AE55" s="113"/>
      <c r="AF55" s="113"/>
      <c r="AG55" s="113"/>
      <c r="AH55" s="113"/>
    </row>
    <row r="56" spans="1:34" ht="15.75" customHeight="1" x14ac:dyDescent="0.25">
      <c r="A56" s="2"/>
      <c r="C56" s="71"/>
      <c r="D56" s="74"/>
      <c r="E56" s="74"/>
      <c r="F56" s="74"/>
      <c r="G56" s="75"/>
      <c r="H56" s="21" t="str">
        <f>TEXT(H55,"ימים")</f>
        <v/>
      </c>
      <c r="I56" s="80"/>
      <c r="J56" s="56"/>
      <c r="K56" s="57"/>
      <c r="L56" s="22" t="str">
        <f>TEXT(L55,"קוב")</f>
        <v/>
      </c>
      <c r="M56" s="71"/>
      <c r="N56" s="56"/>
      <c r="O56" s="57"/>
      <c r="P56" s="23" t="str">
        <f>TEXT(P55,"קוט''ש")</f>
        <v/>
      </c>
      <c r="Q56" s="71"/>
      <c r="R56" s="56"/>
      <c r="S56" s="57"/>
      <c r="T56" s="24" t="str">
        <f>TEXT(T55,"מ''ק")</f>
        <v/>
      </c>
      <c r="U56" s="62" t="str">
        <f>IF(SUM(C58:S58)&gt;0,ROUND(SUM(C58:S58),2),"")</f>
        <v/>
      </c>
      <c r="V56" s="63"/>
      <c r="W56" s="63"/>
      <c r="X56" s="66"/>
      <c r="Y56" s="67"/>
      <c r="AA56" s="3"/>
      <c r="AB56" s="113"/>
      <c r="AC56" s="113"/>
      <c r="AD56" s="113"/>
      <c r="AE56" s="113"/>
      <c r="AF56" s="113"/>
      <c r="AG56" s="113"/>
      <c r="AH56" s="113"/>
    </row>
    <row r="57" spans="1:34" ht="15" customHeight="1" x14ac:dyDescent="0.25">
      <c r="A57" s="2"/>
      <c r="C57" s="114"/>
      <c r="D57" s="115"/>
      <c r="E57" s="116"/>
      <c r="F57" s="112" t="str">
        <f>TEXT(F58,"מים")</f>
        <v/>
      </c>
      <c r="G57" s="53" t="str">
        <f>TEXT(G56,"ימים")</f>
        <v>ימים</v>
      </c>
      <c r="H57" s="52" t="str">
        <f>TEXT(H58,"חשמל")</f>
        <v/>
      </c>
      <c r="I57" s="53" t="str">
        <f>TEXT(I56,"ימים")</f>
        <v>ימים</v>
      </c>
      <c r="J57" s="52" t="str">
        <f>TEXT(J58,"גז")</f>
        <v/>
      </c>
      <c r="K57" s="53" t="str">
        <f>TEXT(K56,"ימים")</f>
        <v>ימים</v>
      </c>
      <c r="L57" s="52" t="str">
        <f>TEXT(L58,"ארנונה")</f>
        <v/>
      </c>
      <c r="M57" s="53" t="str">
        <f>TEXT(M56,"ימים")</f>
        <v>ימים</v>
      </c>
      <c r="N57" s="52" t="str">
        <f>TEXT(N58,"גז חודשי")</f>
        <v/>
      </c>
      <c r="O57" s="53" t="str">
        <f>TEXT(O56,"ימים")</f>
        <v>ימים</v>
      </c>
      <c r="P57" s="52" t="str">
        <f>TEXT(P58,"תשלום קבוע")</f>
        <v/>
      </c>
      <c r="Q57" s="53" t="str">
        <f>TEXT(Q56,"ימים")</f>
        <v>ימים</v>
      </c>
      <c r="R57" s="52" t="str">
        <f>TEXT(R58,D51)</f>
        <v/>
      </c>
      <c r="S57" s="53" t="str">
        <f>TEXT(S56,"ימים")</f>
        <v>ימים</v>
      </c>
      <c r="T57" s="25" t="str">
        <f>TEXT(T58,"סך ליום")</f>
        <v/>
      </c>
      <c r="U57" s="62"/>
      <c r="V57" s="63"/>
      <c r="W57" s="63"/>
      <c r="X57" s="68" t="s">
        <v>12</v>
      </c>
      <c r="Y57" s="69"/>
      <c r="AA57" s="3"/>
      <c r="AB57" s="113"/>
      <c r="AC57" s="113"/>
      <c r="AD57" s="113"/>
      <c r="AE57" s="113"/>
      <c r="AF57" s="113"/>
      <c r="AG57" s="113"/>
      <c r="AH57" s="113"/>
    </row>
    <row r="58" spans="1:34" ht="15.75" customHeight="1" thickBot="1" x14ac:dyDescent="0.3">
      <c r="A58" s="2"/>
      <c r="C58" s="117"/>
      <c r="D58" s="118"/>
      <c r="E58" s="119"/>
      <c r="F58" s="51" t="str">
        <f>IF(SUMIF(J55,J55),IF(SUMIF(F59,F59),L55*F59,L55*$F$3),"")</f>
        <v/>
      </c>
      <c r="G58" s="47"/>
      <c r="H58" s="46" t="str">
        <f>IF(SUMIF(N55,N55),IF(SUMIF(H59,H59),P55*H59,P55*$F$4),"")</f>
        <v/>
      </c>
      <c r="I58" s="47"/>
      <c r="J58" s="46" t="str">
        <f>IF(SUMIF(R55,R55),IF(SUMIF(J59,J59),T55*J59,T55*$F$5),"")</f>
        <v/>
      </c>
      <c r="K58" s="47"/>
      <c r="L58" s="46" t="str">
        <f>IF(SUMIF(D55,D55),IF(SUMIF(L59,L59),L59*12/365*H55,IF(SUMIF($F$6,$F$6),$F$6*12/365*H55,"")),"")</f>
        <v/>
      </c>
      <c r="M58" s="47"/>
      <c r="N58" s="46" t="str">
        <f>IF(SUMIF(D55,D55),IF(SUMIF(N59,N59),N59*12/365*H55,IF(SUMIF($F$7,$F$7),$F$7*12/365*H55,"")),"")</f>
        <v/>
      </c>
      <c r="O58" s="47"/>
      <c r="P58" s="46" t="str">
        <f>IF(SUMIF(D55,D55),IF(SUMIF(P59,P59),P59*12/365*H55,IF(SUMIF($F$8,$F$8),$F$8*12/365*H55,"")),"")</f>
        <v/>
      </c>
      <c r="Q58" s="47"/>
      <c r="R58" s="46" t="str">
        <f>IF(SUMIF(D55,D55),IF(SUMIF(R59,R59),R59*12/365*H55,IF(SUMIF($F$9,$F$9),$F$9*12/365*H55,"")),"")</f>
        <v/>
      </c>
      <c r="S58" s="47"/>
      <c r="T58" s="26" t="str">
        <f>IF(SUMIF(U56,U56),U56/H55,"")</f>
        <v/>
      </c>
      <c r="U58" s="64"/>
      <c r="V58" s="65"/>
      <c r="W58" s="65"/>
      <c r="X58" s="48" t="str">
        <f>IF(SUMIF(X56,"&gt;0"),IF(X56=U56,"אין חוב",U56-X56),IF(SUMIF(U56,U56),"לא שולם",""))</f>
        <v/>
      </c>
      <c r="Y58" s="49"/>
      <c r="AA58" s="3"/>
      <c r="AB58" s="113"/>
      <c r="AC58" s="113"/>
      <c r="AD58" s="113"/>
      <c r="AE58" s="113"/>
      <c r="AF58" s="113"/>
      <c r="AG58" s="113"/>
      <c r="AH58" s="113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113"/>
      <c r="AC59" s="113"/>
      <c r="AD59" s="113"/>
      <c r="AE59" s="113"/>
      <c r="AF59" s="113"/>
      <c r="AG59" s="113"/>
      <c r="AH59" s="113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113"/>
      <c r="AC60" s="113"/>
      <c r="AD60" s="113"/>
      <c r="AE60" s="113"/>
      <c r="AF60" s="113"/>
      <c r="AG60" s="113"/>
      <c r="AH60" s="113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113"/>
      <c r="AC61" s="113"/>
      <c r="AD61" s="113"/>
      <c r="AE61" s="113"/>
      <c r="AF61" s="113"/>
      <c r="AG61" s="113"/>
      <c r="AH61" s="113"/>
    </row>
    <row r="62" spans="1:34" ht="15.75" x14ac:dyDescent="0.25">
      <c r="A62" s="2"/>
      <c r="C62" s="70" t="s">
        <v>10</v>
      </c>
      <c r="D62" s="72"/>
      <c r="E62" s="72"/>
      <c r="F62" s="72"/>
      <c r="G62" s="73"/>
      <c r="H62" s="18" t="str">
        <f>IF(SUMIF(D62,D62),D62-D55,"")</f>
        <v/>
      </c>
      <c r="I62" s="79" t="s">
        <v>14</v>
      </c>
      <c r="J62" s="54"/>
      <c r="K62" s="55"/>
      <c r="L62" s="19" t="str">
        <f>IF(SUMIF(J62,J62),J62-J55,"")</f>
        <v/>
      </c>
      <c r="M62" s="70" t="s">
        <v>13</v>
      </c>
      <c r="N62" s="54"/>
      <c r="O62" s="55"/>
      <c r="P62" s="19" t="str">
        <f>IF(SUMIF(N62,N62),N62-N55,"")</f>
        <v/>
      </c>
      <c r="Q62" s="70" t="s">
        <v>11</v>
      </c>
      <c r="R62" s="54"/>
      <c r="S62" s="55"/>
      <c r="T62" s="20" t="str">
        <f>IF(SUMIF(R62,R62),R62-R55,"")</f>
        <v/>
      </c>
      <c r="U62" s="58" t="s">
        <v>7</v>
      </c>
      <c r="V62" s="59"/>
      <c r="W62" s="59"/>
      <c r="X62" s="60" t="s">
        <v>8</v>
      </c>
      <c r="Y62" s="61"/>
      <c r="AA62" s="3"/>
      <c r="AB62" s="113"/>
      <c r="AC62" s="113"/>
      <c r="AD62" s="113"/>
      <c r="AE62" s="113"/>
      <c r="AF62" s="113"/>
      <c r="AG62" s="113"/>
      <c r="AH62" s="113"/>
    </row>
    <row r="63" spans="1:34" ht="15.75" customHeight="1" x14ac:dyDescent="0.25">
      <c r="A63" s="2"/>
      <c r="C63" s="71"/>
      <c r="D63" s="74"/>
      <c r="E63" s="74"/>
      <c r="F63" s="74"/>
      <c r="G63" s="75"/>
      <c r="H63" s="21" t="str">
        <f>TEXT(H62,"ימים")</f>
        <v/>
      </c>
      <c r="I63" s="80"/>
      <c r="J63" s="56"/>
      <c r="K63" s="57"/>
      <c r="L63" s="22" t="str">
        <f>TEXT(L62,"קוב")</f>
        <v/>
      </c>
      <c r="M63" s="71"/>
      <c r="N63" s="56"/>
      <c r="O63" s="57"/>
      <c r="P63" s="23" t="str">
        <f>TEXT(P62,"קוט''ש")</f>
        <v/>
      </c>
      <c r="Q63" s="71"/>
      <c r="R63" s="56"/>
      <c r="S63" s="57"/>
      <c r="T63" s="24" t="str">
        <f>TEXT(T62,"מ''ק")</f>
        <v/>
      </c>
      <c r="U63" s="62" t="str">
        <f>IF(SUM(C65:S65)&gt;0,ROUND(SUM(C65:S65),2),"")</f>
        <v/>
      </c>
      <c r="V63" s="63"/>
      <c r="W63" s="63"/>
      <c r="X63" s="66"/>
      <c r="Y63" s="67"/>
      <c r="AA63" s="3"/>
      <c r="AB63" s="113"/>
      <c r="AC63" s="113"/>
      <c r="AD63" s="113"/>
      <c r="AE63" s="113"/>
      <c r="AF63" s="113"/>
      <c r="AG63" s="113"/>
      <c r="AH63" s="113"/>
    </row>
    <row r="64" spans="1:34" ht="15" customHeight="1" x14ac:dyDescent="0.25">
      <c r="A64" s="2"/>
      <c r="C64" s="114"/>
      <c r="D64" s="115"/>
      <c r="E64" s="116"/>
      <c r="F64" s="112" t="str">
        <f>TEXT(F65,"מים")</f>
        <v/>
      </c>
      <c r="G64" s="53" t="str">
        <f>TEXT(G63,"ימים")</f>
        <v>ימים</v>
      </c>
      <c r="H64" s="52" t="str">
        <f>TEXT(H65,"חשמל")</f>
        <v/>
      </c>
      <c r="I64" s="53" t="str">
        <f>TEXT(I63,"ימים")</f>
        <v>ימים</v>
      </c>
      <c r="J64" s="52" t="str">
        <f>TEXT(J65,"גז")</f>
        <v/>
      </c>
      <c r="K64" s="53" t="str">
        <f>TEXT(K63,"ימים")</f>
        <v>ימים</v>
      </c>
      <c r="L64" s="52" t="str">
        <f>TEXT(L65,"ארנונה")</f>
        <v/>
      </c>
      <c r="M64" s="53" t="str">
        <f>TEXT(M63,"ימים")</f>
        <v>ימים</v>
      </c>
      <c r="N64" s="52" t="str">
        <f>TEXT(N65,"גז חודשי")</f>
        <v/>
      </c>
      <c r="O64" s="53" t="str">
        <f>TEXT(O63,"ימים")</f>
        <v>ימים</v>
      </c>
      <c r="P64" s="52" t="str">
        <f>TEXT(P65,"תשלום קבוע")</f>
        <v/>
      </c>
      <c r="Q64" s="53" t="str">
        <f>TEXT(Q63,"ימים")</f>
        <v>ימים</v>
      </c>
      <c r="R64" s="52" t="str">
        <f>TEXT(R65,D58)</f>
        <v/>
      </c>
      <c r="S64" s="53" t="str">
        <f>TEXT(S63,"ימים")</f>
        <v>ימים</v>
      </c>
      <c r="T64" s="25" t="str">
        <f>TEXT(T65,"סך ליום")</f>
        <v/>
      </c>
      <c r="U64" s="62"/>
      <c r="V64" s="63"/>
      <c r="W64" s="63"/>
      <c r="X64" s="68" t="s">
        <v>12</v>
      </c>
      <c r="Y64" s="69"/>
      <c r="AA64" s="3"/>
      <c r="AB64" s="113"/>
      <c r="AC64" s="113"/>
      <c r="AD64" s="113"/>
      <c r="AE64" s="113"/>
      <c r="AF64" s="113"/>
      <c r="AG64" s="113"/>
      <c r="AH64" s="113"/>
    </row>
    <row r="65" spans="1:34" ht="15.75" customHeight="1" thickBot="1" x14ac:dyDescent="0.3">
      <c r="A65" s="2"/>
      <c r="C65" s="117"/>
      <c r="D65" s="118"/>
      <c r="E65" s="119"/>
      <c r="F65" s="51" t="str">
        <f>IF(SUMIF(J62,J62),IF(SUMIF(F66,F66),L62*F66,L62*$F$3),"")</f>
        <v/>
      </c>
      <c r="G65" s="47"/>
      <c r="H65" s="46" t="str">
        <f>IF(SUMIF(N62,N62),IF(SUMIF(H66,H66),P62*H66,P62*$F$4),"")</f>
        <v/>
      </c>
      <c r="I65" s="47"/>
      <c r="J65" s="46" t="str">
        <f>IF(SUMIF(R62,R62),IF(SUMIF(J66,J66),T62*J66,T62*$F$5),"")</f>
        <v/>
      </c>
      <c r="K65" s="47"/>
      <c r="L65" s="46" t="str">
        <f>IF(SUMIF(D62,D62),IF(SUMIF(L66,L66),L66*12/365*H62,IF(SUMIF($F$6,$F$6),$F$6*12/365*H62,"")),"")</f>
        <v/>
      </c>
      <c r="M65" s="47"/>
      <c r="N65" s="46" t="str">
        <f>IF(SUMIF(D62,D62),IF(SUMIF(N66,N66),N66*12/365*H62,IF(SUMIF($F$7,$F$7),$F$7*12/365*H62,"")),"")</f>
        <v/>
      </c>
      <c r="O65" s="47"/>
      <c r="P65" s="46" t="str">
        <f>IF(SUMIF(D62,D62),IF(SUMIF(P66,P66),P66*12/365*H62,IF(SUMIF($F$8,$F$8),$F$8*12/365*H62,"")),"")</f>
        <v/>
      </c>
      <c r="Q65" s="47"/>
      <c r="R65" s="46" t="str">
        <f>IF(SUMIF(D62,D62),IF(SUMIF(R66,R66),R66*12/365*H62,IF(SUMIF($F$9,$F$9),$F$9*12/365*H62,"")),"")</f>
        <v/>
      </c>
      <c r="S65" s="47"/>
      <c r="T65" s="26" t="str">
        <f>IF(SUMIF(U63,U63),U63/H62,"")</f>
        <v/>
      </c>
      <c r="U65" s="64"/>
      <c r="V65" s="65"/>
      <c r="W65" s="65"/>
      <c r="X65" s="48" t="str">
        <f>IF(SUMIF(X63,"&gt;0"),IF(X63=U63,"אין חוב",U63-X63),IF(SUMIF(U63,U63),"לא שולם",""))</f>
        <v/>
      </c>
      <c r="Y65" s="49"/>
      <c r="AA65" s="3"/>
      <c r="AB65" s="113"/>
      <c r="AC65" s="113"/>
      <c r="AD65" s="113"/>
      <c r="AE65" s="113"/>
      <c r="AF65" s="113"/>
      <c r="AG65" s="113"/>
      <c r="AH65" s="113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113"/>
      <c r="AC66" s="113"/>
      <c r="AD66" s="113"/>
      <c r="AE66" s="113"/>
      <c r="AF66" s="113"/>
      <c r="AG66" s="113"/>
      <c r="AH66" s="113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113"/>
      <c r="AC67" s="113"/>
      <c r="AD67" s="113"/>
      <c r="AE67" s="113"/>
      <c r="AF67" s="113"/>
      <c r="AG67" s="113"/>
      <c r="AH67" s="113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113"/>
      <c r="AC68" s="113"/>
      <c r="AD68" s="113"/>
      <c r="AE68" s="113"/>
      <c r="AF68" s="113"/>
      <c r="AG68" s="113"/>
      <c r="AH68" s="113"/>
    </row>
    <row r="69" spans="1:34" ht="15.75" x14ac:dyDescent="0.25">
      <c r="A69" s="2"/>
      <c r="C69" s="70" t="s">
        <v>10</v>
      </c>
      <c r="D69" s="72"/>
      <c r="E69" s="72"/>
      <c r="F69" s="72"/>
      <c r="G69" s="73"/>
      <c r="H69" s="18" t="str">
        <f>IF(SUMIF(D69,D69),D69-D62,"")</f>
        <v/>
      </c>
      <c r="I69" s="79" t="s">
        <v>14</v>
      </c>
      <c r="J69" s="54"/>
      <c r="K69" s="55"/>
      <c r="L69" s="19" t="str">
        <f>IF(SUMIF(J69,J69),J69-J62,"")</f>
        <v/>
      </c>
      <c r="M69" s="70" t="s">
        <v>13</v>
      </c>
      <c r="N69" s="54"/>
      <c r="O69" s="55"/>
      <c r="P69" s="19" t="str">
        <f>IF(SUMIF(N69,N69),N69-N62,"")</f>
        <v/>
      </c>
      <c r="Q69" s="70" t="s">
        <v>11</v>
      </c>
      <c r="R69" s="54"/>
      <c r="S69" s="55"/>
      <c r="T69" s="20" t="str">
        <f>IF(SUMIF(R69,R69),R69-R62,"")</f>
        <v/>
      </c>
      <c r="U69" s="58" t="s">
        <v>7</v>
      </c>
      <c r="V69" s="59"/>
      <c r="W69" s="59"/>
      <c r="X69" s="60" t="s">
        <v>8</v>
      </c>
      <c r="Y69" s="61"/>
      <c r="AA69" s="3"/>
      <c r="AB69" s="113"/>
      <c r="AC69" s="113"/>
      <c r="AD69" s="113"/>
      <c r="AE69" s="113"/>
      <c r="AF69" s="113"/>
      <c r="AG69" s="113"/>
      <c r="AH69" s="113"/>
    </row>
    <row r="70" spans="1:34" ht="15.75" customHeight="1" x14ac:dyDescent="0.25">
      <c r="A70" s="2"/>
      <c r="C70" s="71"/>
      <c r="D70" s="74"/>
      <c r="E70" s="74"/>
      <c r="F70" s="74"/>
      <c r="G70" s="75"/>
      <c r="H70" s="21" t="str">
        <f>TEXT(H69,"ימים")</f>
        <v/>
      </c>
      <c r="I70" s="80"/>
      <c r="J70" s="56"/>
      <c r="K70" s="57"/>
      <c r="L70" s="22" t="str">
        <f>TEXT(L69,"קוב")</f>
        <v/>
      </c>
      <c r="M70" s="71"/>
      <c r="N70" s="56"/>
      <c r="O70" s="57"/>
      <c r="P70" s="23" t="str">
        <f>TEXT(P69,"קוט''ש")</f>
        <v/>
      </c>
      <c r="Q70" s="71"/>
      <c r="R70" s="56"/>
      <c r="S70" s="57"/>
      <c r="T70" s="24" t="str">
        <f>TEXT(T69,"מ''ק")</f>
        <v/>
      </c>
      <c r="U70" s="62" t="str">
        <f>IF(SUM(C72:S72)&gt;0,ROUND(SUM(C72:S72),2),"")</f>
        <v/>
      </c>
      <c r="V70" s="63"/>
      <c r="W70" s="63"/>
      <c r="X70" s="66"/>
      <c r="Y70" s="67"/>
      <c r="AA70" s="3"/>
      <c r="AB70" s="113"/>
      <c r="AC70" s="113"/>
      <c r="AD70" s="113"/>
      <c r="AE70" s="113"/>
      <c r="AF70" s="113"/>
      <c r="AG70" s="113"/>
      <c r="AH70" s="113"/>
    </row>
    <row r="71" spans="1:34" ht="15" customHeight="1" x14ac:dyDescent="0.25">
      <c r="A71" s="2"/>
      <c r="C71" s="114"/>
      <c r="D71" s="115"/>
      <c r="E71" s="116"/>
      <c r="F71" s="112" t="str">
        <f>TEXT(F72,"מים")</f>
        <v/>
      </c>
      <c r="G71" s="53" t="str">
        <f>TEXT(G70,"ימים")</f>
        <v>ימים</v>
      </c>
      <c r="H71" s="52" t="str">
        <f>TEXT(H72,"חשמל")</f>
        <v/>
      </c>
      <c r="I71" s="53" t="str">
        <f>TEXT(I70,"ימים")</f>
        <v>ימים</v>
      </c>
      <c r="J71" s="52" t="str">
        <f>TEXT(J72,"גז")</f>
        <v/>
      </c>
      <c r="K71" s="53" t="str">
        <f>TEXT(K70,"ימים")</f>
        <v>ימים</v>
      </c>
      <c r="L71" s="52" t="str">
        <f>TEXT(L72,"ארנונה")</f>
        <v/>
      </c>
      <c r="M71" s="53" t="str">
        <f>TEXT(M70,"ימים")</f>
        <v>ימים</v>
      </c>
      <c r="N71" s="52" t="str">
        <f>TEXT(N72,"גז חודשי")</f>
        <v/>
      </c>
      <c r="O71" s="53" t="str">
        <f>TEXT(O70,"ימים")</f>
        <v>ימים</v>
      </c>
      <c r="P71" s="52" t="str">
        <f>TEXT(P72,"תשלום קבוע")</f>
        <v/>
      </c>
      <c r="Q71" s="53" t="str">
        <f>TEXT(Q70,"ימים")</f>
        <v>ימים</v>
      </c>
      <c r="R71" s="52" t="str">
        <f>TEXT(R72,D65)</f>
        <v/>
      </c>
      <c r="S71" s="53" t="str">
        <f>TEXT(S70,"ימים")</f>
        <v>ימים</v>
      </c>
      <c r="T71" s="25" t="str">
        <f>TEXT(T72,"סך ליום")</f>
        <v/>
      </c>
      <c r="U71" s="62"/>
      <c r="V71" s="63"/>
      <c r="W71" s="63"/>
      <c r="X71" s="68" t="s">
        <v>12</v>
      </c>
      <c r="Y71" s="69"/>
      <c r="AA71" s="3"/>
      <c r="AB71" s="113"/>
      <c r="AC71" s="113"/>
      <c r="AD71" s="113"/>
      <c r="AE71" s="113"/>
      <c r="AF71" s="113"/>
      <c r="AG71" s="113"/>
      <c r="AH71" s="113"/>
    </row>
    <row r="72" spans="1:34" ht="15.75" customHeight="1" thickBot="1" x14ac:dyDescent="0.3">
      <c r="A72" s="2"/>
      <c r="C72" s="117"/>
      <c r="D72" s="118"/>
      <c r="E72" s="119"/>
      <c r="F72" s="51" t="str">
        <f>IF(SUMIF(J69,J69),IF(SUMIF(F73,F73),L69*F73,L69*$F$3),"")</f>
        <v/>
      </c>
      <c r="G72" s="47"/>
      <c r="H72" s="46" t="str">
        <f>IF(SUMIF(N69,N69),IF(SUMIF(H73,H73),P69*H73,P69*$F$4),"")</f>
        <v/>
      </c>
      <c r="I72" s="47"/>
      <c r="J72" s="46" t="str">
        <f>IF(SUMIF(R69,R69),IF(SUMIF(J73,J73),T69*J73,T69*$F$5),"")</f>
        <v/>
      </c>
      <c r="K72" s="47"/>
      <c r="L72" s="46" t="str">
        <f>IF(SUMIF(D69,D69),IF(SUMIF(L73,L73),L73*12/365*H69,IF(SUMIF($F$6,$F$6),$F$6*12/365*H69,"")),"")</f>
        <v/>
      </c>
      <c r="M72" s="47"/>
      <c r="N72" s="46" t="str">
        <f>IF(SUMIF(D69,D69),IF(SUMIF(N73,N73),N73*12/365*H69,IF(SUMIF($F$7,$F$7),$F$7*12/365*H69,"")),"")</f>
        <v/>
      </c>
      <c r="O72" s="47"/>
      <c r="P72" s="46" t="str">
        <f>IF(SUMIF(D69,D69),IF(SUMIF(P73,P73),P73*12/365*H69,IF(SUMIF($F$8,$F$8),$F$8*12/365*H69,"")),"")</f>
        <v/>
      </c>
      <c r="Q72" s="47"/>
      <c r="R72" s="46" t="str">
        <f>IF(SUMIF(D69,D69),IF(SUMIF(R73,R73),R73*12/365*H69,IF(SUMIF($F$9,$F$9),$F$9*12/365*H69,"")),"")</f>
        <v/>
      </c>
      <c r="S72" s="47"/>
      <c r="T72" s="26" t="str">
        <f>IF(SUMIF(U70,U70),U70/H69,"")</f>
        <v/>
      </c>
      <c r="U72" s="64"/>
      <c r="V72" s="65"/>
      <c r="W72" s="65"/>
      <c r="X72" s="48" t="str">
        <f>IF(SUMIF(X70,"&gt;0"),IF(X70=U70,"אין חוב",U70-X70),IF(SUMIF(U70,U70),"לא שולם",""))</f>
        <v/>
      </c>
      <c r="Y72" s="49"/>
      <c r="AA72" s="3"/>
      <c r="AB72" s="113"/>
      <c r="AC72" s="113"/>
      <c r="AD72" s="113"/>
      <c r="AE72" s="113"/>
      <c r="AF72" s="113"/>
      <c r="AG72" s="113"/>
      <c r="AH72" s="113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113"/>
      <c r="AC73" s="113"/>
      <c r="AD73" s="113"/>
      <c r="AE73" s="113"/>
      <c r="AF73" s="113"/>
      <c r="AG73" s="113"/>
      <c r="AH73" s="113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113"/>
      <c r="AC74" s="113"/>
      <c r="AD74" s="113"/>
      <c r="AE74" s="113"/>
      <c r="AF74" s="113"/>
      <c r="AG74" s="113"/>
      <c r="AH74" s="113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113"/>
      <c r="AC75" s="113"/>
      <c r="AD75" s="113"/>
      <c r="AE75" s="113"/>
      <c r="AF75" s="113"/>
      <c r="AG75" s="113"/>
      <c r="AH75" s="113"/>
    </row>
    <row r="76" spans="1:34" ht="15.75" x14ac:dyDescent="0.25">
      <c r="A76" s="2"/>
      <c r="C76" s="70" t="s">
        <v>10</v>
      </c>
      <c r="D76" s="72"/>
      <c r="E76" s="72"/>
      <c r="F76" s="72"/>
      <c r="G76" s="73"/>
      <c r="H76" s="18" t="str">
        <f>IF(SUMIF(D76,D76),D76-D69,"")</f>
        <v/>
      </c>
      <c r="I76" s="79" t="s">
        <v>14</v>
      </c>
      <c r="J76" s="54"/>
      <c r="K76" s="55"/>
      <c r="L76" s="19" t="str">
        <f>IF(SUMIF(J76,J76),J76-J69,"")</f>
        <v/>
      </c>
      <c r="M76" s="70" t="s">
        <v>13</v>
      </c>
      <c r="N76" s="54"/>
      <c r="O76" s="55"/>
      <c r="P76" s="19" t="str">
        <f>IF(SUMIF(N76,N76),N76-N69,"")</f>
        <v/>
      </c>
      <c r="Q76" s="70" t="s">
        <v>11</v>
      </c>
      <c r="R76" s="54"/>
      <c r="S76" s="55"/>
      <c r="T76" s="20" t="str">
        <f>IF(SUMIF(R76,R76),R76-R69,"")</f>
        <v/>
      </c>
      <c r="U76" s="58" t="s">
        <v>7</v>
      </c>
      <c r="V76" s="59"/>
      <c r="W76" s="59"/>
      <c r="X76" s="60" t="s">
        <v>8</v>
      </c>
      <c r="Y76" s="61"/>
      <c r="AA76" s="3"/>
      <c r="AB76" s="113"/>
      <c r="AC76" s="113"/>
      <c r="AD76" s="113"/>
      <c r="AE76" s="113"/>
      <c r="AF76" s="113"/>
      <c r="AG76" s="113"/>
      <c r="AH76" s="113"/>
    </row>
    <row r="77" spans="1:34" ht="15.75" customHeight="1" x14ac:dyDescent="0.25">
      <c r="A77" s="2"/>
      <c r="C77" s="71"/>
      <c r="D77" s="74"/>
      <c r="E77" s="74"/>
      <c r="F77" s="74"/>
      <c r="G77" s="75"/>
      <c r="H77" s="21" t="str">
        <f>TEXT(H76,"ימים")</f>
        <v/>
      </c>
      <c r="I77" s="80"/>
      <c r="J77" s="56"/>
      <c r="K77" s="57"/>
      <c r="L77" s="22" t="str">
        <f>TEXT(L76,"קוב")</f>
        <v/>
      </c>
      <c r="M77" s="71"/>
      <c r="N77" s="56"/>
      <c r="O77" s="57"/>
      <c r="P77" s="23" t="str">
        <f>TEXT(P76,"קוט''ש")</f>
        <v/>
      </c>
      <c r="Q77" s="71"/>
      <c r="R77" s="56"/>
      <c r="S77" s="57"/>
      <c r="T77" s="24" t="str">
        <f>TEXT(T76,"מ''ק")</f>
        <v/>
      </c>
      <c r="U77" s="62" t="str">
        <f>IF(SUM(C79:S79)&gt;0,ROUND(SUM(C79:S79),2),"")</f>
        <v/>
      </c>
      <c r="V77" s="63"/>
      <c r="W77" s="63"/>
      <c r="X77" s="66"/>
      <c r="Y77" s="67"/>
      <c r="AA77" s="3"/>
      <c r="AB77" s="113"/>
      <c r="AC77" s="113"/>
      <c r="AD77" s="113"/>
      <c r="AE77" s="113"/>
      <c r="AF77" s="113"/>
      <c r="AG77" s="113"/>
      <c r="AH77" s="113"/>
    </row>
    <row r="78" spans="1:34" ht="15" customHeight="1" x14ac:dyDescent="0.25">
      <c r="A78" s="2"/>
      <c r="C78" s="114"/>
      <c r="D78" s="115"/>
      <c r="E78" s="116"/>
      <c r="F78" s="112" t="str">
        <f>TEXT(F79,"מים")</f>
        <v/>
      </c>
      <c r="G78" s="53" t="str">
        <f>TEXT(G77,"ימים")</f>
        <v>ימים</v>
      </c>
      <c r="H78" s="52" t="str">
        <f>TEXT(H79,"חשמל")</f>
        <v/>
      </c>
      <c r="I78" s="53" t="str">
        <f>TEXT(I77,"ימים")</f>
        <v>ימים</v>
      </c>
      <c r="J78" s="52" t="str">
        <f>TEXT(J79,"גז")</f>
        <v/>
      </c>
      <c r="K78" s="53" t="str">
        <f>TEXT(K77,"ימים")</f>
        <v>ימים</v>
      </c>
      <c r="L78" s="52" t="str">
        <f>TEXT(L79,"ארנונה")</f>
        <v/>
      </c>
      <c r="M78" s="53" t="str">
        <f>TEXT(M77,"ימים")</f>
        <v>ימים</v>
      </c>
      <c r="N78" s="52" t="str">
        <f>TEXT(N79,"גז חודשי")</f>
        <v/>
      </c>
      <c r="O78" s="53" t="str">
        <f>TEXT(O77,"ימים")</f>
        <v>ימים</v>
      </c>
      <c r="P78" s="52" t="str">
        <f>TEXT(P79,"תשלום קבוע")</f>
        <v/>
      </c>
      <c r="Q78" s="53" t="str">
        <f>TEXT(Q77,"ימים")</f>
        <v>ימים</v>
      </c>
      <c r="R78" s="52" t="str">
        <f>TEXT(R79,D72)</f>
        <v/>
      </c>
      <c r="S78" s="53" t="str">
        <f>TEXT(S77,"ימים")</f>
        <v>ימים</v>
      </c>
      <c r="T78" s="25" t="str">
        <f>TEXT(T79,"סך ליום")</f>
        <v/>
      </c>
      <c r="U78" s="62"/>
      <c r="V78" s="63"/>
      <c r="W78" s="63"/>
      <c r="X78" s="68" t="s">
        <v>12</v>
      </c>
      <c r="Y78" s="69"/>
      <c r="AA78" s="3"/>
      <c r="AB78" s="113"/>
      <c r="AC78" s="113"/>
      <c r="AD78" s="113"/>
      <c r="AE78" s="113"/>
      <c r="AF78" s="113"/>
      <c r="AG78" s="113"/>
      <c r="AH78" s="113"/>
    </row>
    <row r="79" spans="1:34" ht="15.75" customHeight="1" thickBot="1" x14ac:dyDescent="0.3">
      <c r="A79" s="2"/>
      <c r="C79" s="117"/>
      <c r="D79" s="118"/>
      <c r="E79" s="119"/>
      <c r="F79" s="51" t="str">
        <f>IF(SUMIF(J76,J76),IF(SUMIF(F80,F80),L76*F80,L76*$F$3),"")</f>
        <v/>
      </c>
      <c r="G79" s="47"/>
      <c r="H79" s="46" t="str">
        <f>IF(SUMIF(N76,N76),IF(SUMIF(H80,H80),P76*H80,P76*$F$4),"")</f>
        <v/>
      </c>
      <c r="I79" s="47"/>
      <c r="J79" s="46" t="str">
        <f>IF(SUMIF(R76,R76),IF(SUMIF(J80,J80),T76*J80,T76*$F$5),"")</f>
        <v/>
      </c>
      <c r="K79" s="47"/>
      <c r="L79" s="46" t="str">
        <f>IF(SUMIF(D76,D76),IF(SUMIF(L80,L80),L80*12/365*H76,IF(SUMIF($F$6,$F$6),$F$6*12/365*H76,"")),"")</f>
        <v/>
      </c>
      <c r="M79" s="47"/>
      <c r="N79" s="46" t="str">
        <f>IF(SUMIF(D76,D76),IF(SUMIF(N80,N80),N80*12/365*H76,IF(SUMIF($F$7,$F$7),$F$7*12/365*H76,"")),"")</f>
        <v/>
      </c>
      <c r="O79" s="47"/>
      <c r="P79" s="46" t="str">
        <f>IF(SUMIF(D76,D76),IF(SUMIF(P80,P80),P80*12/365*H76,IF(SUMIF($F$8,$F$8),$F$8*12/365*H76,"")),"")</f>
        <v/>
      </c>
      <c r="Q79" s="47"/>
      <c r="R79" s="46" t="str">
        <f>IF(SUMIF(D76,D76),IF(SUMIF(R80,R80),R80*12/365*H76,IF(SUMIF($F$9,$F$9),$F$9*12/365*H76,"")),"")</f>
        <v/>
      </c>
      <c r="S79" s="47"/>
      <c r="T79" s="26" t="str">
        <f>IF(SUMIF(U77,U77),U77/H76,"")</f>
        <v/>
      </c>
      <c r="U79" s="64"/>
      <c r="V79" s="65"/>
      <c r="W79" s="65"/>
      <c r="X79" s="48" t="str">
        <f>IF(SUMIF(X77,"&gt;0"),IF(X77=U77,"אין חוב",U77-X77),IF(SUMIF(U77,U77),"לא שולם",""))</f>
        <v/>
      </c>
      <c r="Y79" s="49"/>
      <c r="AA79" s="3"/>
      <c r="AB79" s="113"/>
      <c r="AC79" s="113"/>
      <c r="AD79" s="113"/>
      <c r="AE79" s="113"/>
      <c r="AF79" s="113"/>
      <c r="AG79" s="113"/>
      <c r="AH79" s="113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113"/>
      <c r="AC80" s="113"/>
      <c r="AD80" s="113"/>
      <c r="AE80" s="113"/>
      <c r="AF80" s="113"/>
      <c r="AG80" s="113"/>
      <c r="AH80" s="113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113"/>
      <c r="AC81" s="113"/>
      <c r="AD81" s="113"/>
      <c r="AE81" s="113"/>
      <c r="AF81" s="113"/>
      <c r="AG81" s="113"/>
      <c r="AH81" s="113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113"/>
      <c r="AC82" s="113"/>
      <c r="AD82" s="113"/>
      <c r="AE82" s="113"/>
      <c r="AF82" s="113"/>
      <c r="AG82" s="113"/>
      <c r="AH82" s="113"/>
    </row>
    <row r="83" spans="1:34" ht="15.75" x14ac:dyDescent="0.25">
      <c r="A83" s="2"/>
      <c r="C83" s="70" t="s">
        <v>10</v>
      </c>
      <c r="D83" s="72"/>
      <c r="E83" s="72"/>
      <c r="F83" s="72"/>
      <c r="G83" s="73"/>
      <c r="H83" s="18" t="str">
        <f>IF(SUMIF(D83,D83),D83-D76,"")</f>
        <v/>
      </c>
      <c r="I83" s="79" t="s">
        <v>14</v>
      </c>
      <c r="J83" s="54"/>
      <c r="K83" s="55"/>
      <c r="L83" s="19" t="str">
        <f>IF(SUMIF(J83,J83),J83-J76,"")</f>
        <v/>
      </c>
      <c r="M83" s="70" t="s">
        <v>13</v>
      </c>
      <c r="N83" s="54"/>
      <c r="O83" s="55"/>
      <c r="P83" s="19" t="str">
        <f>IF(SUMIF(N83,N83),N83-N76,"")</f>
        <v/>
      </c>
      <c r="Q83" s="70" t="s">
        <v>11</v>
      </c>
      <c r="R83" s="54"/>
      <c r="S83" s="55"/>
      <c r="T83" s="20" t="str">
        <f>IF(SUMIF(R83,R83),R83-R76,"")</f>
        <v/>
      </c>
      <c r="U83" s="58" t="s">
        <v>7</v>
      </c>
      <c r="V83" s="59"/>
      <c r="W83" s="59"/>
      <c r="X83" s="60" t="s">
        <v>8</v>
      </c>
      <c r="Y83" s="61"/>
      <c r="AA83" s="3"/>
      <c r="AB83" s="113"/>
      <c r="AC83" s="113"/>
      <c r="AD83" s="113"/>
      <c r="AE83" s="113"/>
      <c r="AF83" s="113"/>
      <c r="AG83" s="113"/>
      <c r="AH83" s="113"/>
    </row>
    <row r="84" spans="1:34" ht="15.75" customHeight="1" x14ac:dyDescent="0.25">
      <c r="A84" s="2"/>
      <c r="C84" s="71"/>
      <c r="D84" s="74"/>
      <c r="E84" s="74"/>
      <c r="F84" s="74"/>
      <c r="G84" s="75"/>
      <c r="H84" s="21" t="str">
        <f>TEXT(H83,"ימים")</f>
        <v/>
      </c>
      <c r="I84" s="80"/>
      <c r="J84" s="56"/>
      <c r="K84" s="57"/>
      <c r="L84" s="22" t="str">
        <f>TEXT(L83,"קוב")</f>
        <v/>
      </c>
      <c r="M84" s="71"/>
      <c r="N84" s="56"/>
      <c r="O84" s="57"/>
      <c r="P84" s="23" t="str">
        <f>TEXT(P83,"קוט''ש")</f>
        <v/>
      </c>
      <c r="Q84" s="71"/>
      <c r="R84" s="56"/>
      <c r="S84" s="57"/>
      <c r="T84" s="24" t="str">
        <f>TEXT(T83,"מ''ק")</f>
        <v/>
      </c>
      <c r="U84" s="62" t="str">
        <f>IF(SUM(C86:S86)&gt;0,ROUND(SUM(C86:S86),2),"")</f>
        <v/>
      </c>
      <c r="V84" s="63"/>
      <c r="W84" s="63"/>
      <c r="X84" s="66"/>
      <c r="Y84" s="67"/>
      <c r="AA84" s="3"/>
      <c r="AB84" s="113"/>
      <c r="AC84" s="113"/>
      <c r="AD84" s="113"/>
      <c r="AE84" s="113"/>
      <c r="AF84" s="113"/>
      <c r="AG84" s="113"/>
      <c r="AH84" s="113"/>
    </row>
    <row r="85" spans="1:34" ht="15" customHeight="1" x14ac:dyDescent="0.25">
      <c r="A85" s="2"/>
      <c r="C85" s="114"/>
      <c r="D85" s="115"/>
      <c r="E85" s="116"/>
      <c r="F85" s="112" t="str">
        <f>TEXT(F86,"מים")</f>
        <v/>
      </c>
      <c r="G85" s="53" t="str">
        <f>TEXT(G84,"ימים")</f>
        <v>ימים</v>
      </c>
      <c r="H85" s="52" t="str">
        <f>TEXT(H86,"חשמל")</f>
        <v/>
      </c>
      <c r="I85" s="53" t="str">
        <f>TEXT(I84,"ימים")</f>
        <v>ימים</v>
      </c>
      <c r="J85" s="52" t="str">
        <f>TEXT(J86,"גז")</f>
        <v/>
      </c>
      <c r="K85" s="53" t="str">
        <f>TEXT(K84,"ימים")</f>
        <v>ימים</v>
      </c>
      <c r="L85" s="52" t="str">
        <f>TEXT(L86,"ארנונה")</f>
        <v/>
      </c>
      <c r="M85" s="53" t="str">
        <f>TEXT(M84,"ימים")</f>
        <v>ימים</v>
      </c>
      <c r="N85" s="52" t="str">
        <f>TEXT(N86,"גז חודשי")</f>
        <v/>
      </c>
      <c r="O85" s="53" t="str">
        <f>TEXT(O84,"ימים")</f>
        <v>ימים</v>
      </c>
      <c r="P85" s="52" t="str">
        <f>TEXT(P86,"תשלום קבוע")</f>
        <v/>
      </c>
      <c r="Q85" s="53" t="str">
        <f>TEXT(Q84,"ימים")</f>
        <v>ימים</v>
      </c>
      <c r="R85" s="52" t="str">
        <f>TEXT(R86,D79)</f>
        <v/>
      </c>
      <c r="S85" s="53" t="str">
        <f>TEXT(S84,"ימים")</f>
        <v>ימים</v>
      </c>
      <c r="T85" s="25" t="str">
        <f>TEXT(T86,"סך ליום")</f>
        <v/>
      </c>
      <c r="U85" s="62"/>
      <c r="V85" s="63"/>
      <c r="W85" s="63"/>
      <c r="X85" s="68" t="s">
        <v>12</v>
      </c>
      <c r="Y85" s="69"/>
      <c r="AA85" s="3"/>
      <c r="AB85" s="113"/>
      <c r="AC85" s="113"/>
      <c r="AD85" s="113"/>
      <c r="AE85" s="113"/>
      <c r="AF85" s="113"/>
      <c r="AG85" s="113"/>
      <c r="AH85" s="113"/>
    </row>
    <row r="86" spans="1:34" ht="15.75" customHeight="1" thickBot="1" x14ac:dyDescent="0.3">
      <c r="A86" s="2"/>
      <c r="C86" s="117"/>
      <c r="D86" s="118"/>
      <c r="E86" s="119"/>
      <c r="F86" s="51" t="str">
        <f>IF(SUMIF(J83,J83),IF(SUMIF(F87,F87),L83*F87,L83*$F$3),"")</f>
        <v/>
      </c>
      <c r="G86" s="47"/>
      <c r="H86" s="46" t="str">
        <f>IF(SUMIF(N83,N83),IF(SUMIF(H87,H87),P83*H87,P83*$F$4),"")</f>
        <v/>
      </c>
      <c r="I86" s="47"/>
      <c r="J86" s="46" t="str">
        <f>IF(SUMIF(R83,R83),IF(SUMIF(J87,J87),T83*J87,T83*$F$5),"")</f>
        <v/>
      </c>
      <c r="K86" s="47"/>
      <c r="L86" s="46" t="str">
        <f>IF(SUMIF(D83,D83),IF(SUMIF(L87,L87),L87*12/365*H83,IF(SUMIF($F$6,$F$6),$F$6*12/365*H83,"")),"")</f>
        <v/>
      </c>
      <c r="M86" s="47"/>
      <c r="N86" s="46" t="str">
        <f>IF(SUMIF(D83,D83),IF(SUMIF(N87,N87),N87*12/365*H83,IF(SUMIF($F$7,$F$7),$F$7*12/365*H83,"")),"")</f>
        <v/>
      </c>
      <c r="O86" s="47"/>
      <c r="P86" s="46" t="str">
        <f>IF(SUMIF(D83,D83),IF(SUMIF(P87,P87),P87*12/365*H83,IF(SUMIF($F$8,$F$8),$F$8*12/365*H83,"")),"")</f>
        <v/>
      </c>
      <c r="Q86" s="47"/>
      <c r="R86" s="46" t="str">
        <f>IF(SUMIF(D83,D83),IF(SUMIF(R87,R87),R87*12/365*H83,IF(SUMIF($F$9,$F$9),$F$9*12/365*H83,"")),"")</f>
        <v/>
      </c>
      <c r="S86" s="47"/>
      <c r="T86" s="26" t="str">
        <f>IF(SUMIF(U84,U84),U84/H83,"")</f>
        <v/>
      </c>
      <c r="U86" s="64"/>
      <c r="V86" s="65"/>
      <c r="W86" s="65"/>
      <c r="X86" s="48" t="str">
        <f>IF(SUMIF(X84,"&gt;0"),IF(X84=U84,"אין חוב",U84-X84),IF(SUMIF(U84,U84),"לא שולם",""))</f>
        <v/>
      </c>
      <c r="Y86" s="49"/>
      <c r="AA86" s="3"/>
      <c r="AB86" s="113"/>
      <c r="AC86" s="113"/>
      <c r="AD86" s="113"/>
      <c r="AE86" s="113"/>
      <c r="AF86" s="113"/>
      <c r="AG86" s="113"/>
      <c r="AH86" s="113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113"/>
      <c r="AC87" s="113"/>
      <c r="AD87" s="113"/>
      <c r="AE87" s="113"/>
      <c r="AF87" s="113"/>
      <c r="AG87" s="113"/>
      <c r="AH87" s="113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113"/>
      <c r="AC88" s="113"/>
      <c r="AD88" s="113"/>
      <c r="AE88" s="113"/>
      <c r="AF88" s="113"/>
      <c r="AG88" s="113"/>
      <c r="AH88" s="113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113"/>
      <c r="AC89" s="113"/>
      <c r="AD89" s="113"/>
      <c r="AE89" s="113"/>
      <c r="AF89" s="113"/>
      <c r="AG89" s="113"/>
      <c r="AH89" s="113"/>
    </row>
    <row r="90" spans="1:34" ht="15.75" x14ac:dyDescent="0.25">
      <c r="A90" s="2"/>
      <c r="C90" s="70" t="s">
        <v>10</v>
      </c>
      <c r="D90" s="72"/>
      <c r="E90" s="72"/>
      <c r="F90" s="72"/>
      <c r="G90" s="73"/>
      <c r="H90" s="18" t="str">
        <f>IF(SUMIF(D90,D90),D90-D83,"")</f>
        <v/>
      </c>
      <c r="I90" s="79" t="s">
        <v>14</v>
      </c>
      <c r="J90" s="54"/>
      <c r="K90" s="55"/>
      <c r="L90" s="19" t="str">
        <f>IF(SUMIF(J90,J90),J90-J83,"")</f>
        <v/>
      </c>
      <c r="M90" s="70" t="s">
        <v>13</v>
      </c>
      <c r="N90" s="54"/>
      <c r="O90" s="55"/>
      <c r="P90" s="19" t="str">
        <f>IF(SUMIF(N90,N90),N90-N83,"")</f>
        <v/>
      </c>
      <c r="Q90" s="70" t="s">
        <v>11</v>
      </c>
      <c r="R90" s="54"/>
      <c r="S90" s="55"/>
      <c r="T90" s="20" t="str">
        <f>IF(SUMIF(R90,R90),R90-R83,"")</f>
        <v/>
      </c>
      <c r="U90" s="58" t="s">
        <v>7</v>
      </c>
      <c r="V90" s="59"/>
      <c r="W90" s="59"/>
      <c r="X90" s="60" t="s">
        <v>8</v>
      </c>
      <c r="Y90" s="61"/>
      <c r="AA90" s="3"/>
      <c r="AB90" s="113"/>
      <c r="AC90" s="113"/>
      <c r="AD90" s="113"/>
      <c r="AE90" s="113"/>
      <c r="AF90" s="113"/>
      <c r="AG90" s="113"/>
      <c r="AH90" s="113"/>
    </row>
    <row r="91" spans="1:34" ht="15.75" customHeight="1" x14ac:dyDescent="0.25">
      <c r="A91" s="2"/>
      <c r="C91" s="71"/>
      <c r="D91" s="74"/>
      <c r="E91" s="74"/>
      <c r="F91" s="74"/>
      <c r="G91" s="75"/>
      <c r="H91" s="21" t="str">
        <f>TEXT(H90,"ימים")</f>
        <v/>
      </c>
      <c r="I91" s="80"/>
      <c r="J91" s="56"/>
      <c r="K91" s="57"/>
      <c r="L91" s="22" t="str">
        <f>TEXT(L90,"קוב")</f>
        <v/>
      </c>
      <c r="M91" s="71"/>
      <c r="N91" s="56"/>
      <c r="O91" s="57"/>
      <c r="P91" s="23" t="str">
        <f>TEXT(P90,"קוט''ש")</f>
        <v/>
      </c>
      <c r="Q91" s="71"/>
      <c r="R91" s="56"/>
      <c r="S91" s="57"/>
      <c r="T91" s="24" t="str">
        <f>TEXT(T90,"מ''ק")</f>
        <v/>
      </c>
      <c r="U91" s="62" t="str">
        <f>IF(SUM(C93:S93)&gt;0,ROUND(SUM(C93:S93),2),"")</f>
        <v/>
      </c>
      <c r="V91" s="63"/>
      <c r="W91" s="63"/>
      <c r="X91" s="66"/>
      <c r="Y91" s="67"/>
      <c r="AA91" s="3"/>
      <c r="AB91" s="113"/>
      <c r="AC91" s="113"/>
      <c r="AD91" s="113"/>
      <c r="AE91" s="113"/>
      <c r="AF91" s="113"/>
      <c r="AG91" s="113"/>
      <c r="AH91" s="113"/>
    </row>
    <row r="92" spans="1:34" ht="15" customHeight="1" x14ac:dyDescent="0.25">
      <c r="A92" s="2"/>
      <c r="C92" s="114"/>
      <c r="D92" s="115"/>
      <c r="E92" s="116"/>
      <c r="F92" s="112" t="str">
        <f>TEXT(F93,"מים")</f>
        <v/>
      </c>
      <c r="G92" s="53" t="str">
        <f>TEXT(G91,"ימים")</f>
        <v>ימים</v>
      </c>
      <c r="H92" s="52" t="str">
        <f>TEXT(H93,"חשמל")</f>
        <v/>
      </c>
      <c r="I92" s="53" t="str">
        <f>TEXT(I91,"ימים")</f>
        <v>ימים</v>
      </c>
      <c r="J92" s="52" t="str">
        <f>TEXT(J93,"גז")</f>
        <v/>
      </c>
      <c r="K92" s="53" t="str">
        <f>TEXT(K91,"ימים")</f>
        <v>ימים</v>
      </c>
      <c r="L92" s="52" t="str">
        <f>TEXT(L93,"ארנונה")</f>
        <v/>
      </c>
      <c r="M92" s="53" t="str">
        <f>TEXT(M91,"ימים")</f>
        <v>ימים</v>
      </c>
      <c r="N92" s="52" t="str">
        <f>TEXT(N93,"גז חודשי")</f>
        <v/>
      </c>
      <c r="O92" s="53" t="str">
        <f>TEXT(O91,"ימים")</f>
        <v>ימים</v>
      </c>
      <c r="P92" s="52" t="str">
        <f>TEXT(P93,"תשלום קבוע")</f>
        <v/>
      </c>
      <c r="Q92" s="53" t="str">
        <f>TEXT(Q91,"ימים")</f>
        <v>ימים</v>
      </c>
      <c r="R92" s="52" t="str">
        <f>TEXT(R93,D86)</f>
        <v/>
      </c>
      <c r="S92" s="53" t="str">
        <f>TEXT(S91,"ימים")</f>
        <v>ימים</v>
      </c>
      <c r="T92" s="25" t="str">
        <f>TEXT(T93,"סך ליום")</f>
        <v/>
      </c>
      <c r="U92" s="62"/>
      <c r="V92" s="63"/>
      <c r="W92" s="63"/>
      <c r="X92" s="68" t="s">
        <v>12</v>
      </c>
      <c r="Y92" s="69"/>
      <c r="AA92" s="3"/>
      <c r="AB92" s="113"/>
      <c r="AC92" s="113"/>
      <c r="AD92" s="113"/>
      <c r="AE92" s="113"/>
      <c r="AF92" s="113"/>
      <c r="AG92" s="113"/>
      <c r="AH92" s="113"/>
    </row>
    <row r="93" spans="1:34" ht="15.75" customHeight="1" thickBot="1" x14ac:dyDescent="0.3">
      <c r="A93" s="2"/>
      <c r="C93" s="117"/>
      <c r="D93" s="118"/>
      <c r="E93" s="119"/>
      <c r="F93" s="51" t="str">
        <f>IF(SUMIF(J90,J90),IF(SUMIF(F94,F94),L90*F94,L90*$F$3),"")</f>
        <v/>
      </c>
      <c r="G93" s="47"/>
      <c r="H93" s="46" t="str">
        <f>IF(SUMIF(N90,N90),IF(SUMIF(H94,H94),P90*H94,P90*$F$4),"")</f>
        <v/>
      </c>
      <c r="I93" s="47"/>
      <c r="J93" s="46" t="str">
        <f>IF(SUMIF(R90,R90),IF(SUMIF(J94,J94),T90*J94,T90*$F$5),"")</f>
        <v/>
      </c>
      <c r="K93" s="47"/>
      <c r="L93" s="46" t="str">
        <f>IF(SUMIF(D90,D90),IF(SUMIF(L94,L94),L94*12/365*H90,IF(SUMIF($F$6,$F$6),$F$6*12/365*H90,"")),"")</f>
        <v/>
      </c>
      <c r="M93" s="47"/>
      <c r="N93" s="46" t="str">
        <f>IF(SUMIF(D90,D90),IF(SUMIF(N94,N94),N94*12/365*H90,IF(SUMIF($F$7,$F$7),$F$7*12/365*H90,"")),"")</f>
        <v/>
      </c>
      <c r="O93" s="47"/>
      <c r="P93" s="46" t="str">
        <f>IF(SUMIF(D90,D90),IF(SUMIF(P94,P94),P94*12/365*H90,IF(SUMIF($F$8,$F$8),$F$8*12/365*H90,"")),"")</f>
        <v/>
      </c>
      <c r="Q93" s="47"/>
      <c r="R93" s="46" t="str">
        <f>IF(SUMIF(D90,D90),IF(SUMIF(R94,R94),R94*12/365*H90,IF(SUMIF($F$9,$F$9),$F$9*12/365*H90,"")),"")</f>
        <v/>
      </c>
      <c r="S93" s="47"/>
      <c r="T93" s="26" t="str">
        <f>IF(SUMIF(U91,U91),U91/H90,"")</f>
        <v/>
      </c>
      <c r="U93" s="64"/>
      <c r="V93" s="65"/>
      <c r="W93" s="65"/>
      <c r="X93" s="48" t="str">
        <f>IF(SUMIF(X91,"&gt;0"),IF(X91=U91,"אין חוב",U91-X91),IF(SUMIF(U91,U91),"לא שולם",""))</f>
        <v/>
      </c>
      <c r="Y93" s="49"/>
      <c r="AA93" s="3"/>
      <c r="AB93" s="113"/>
      <c r="AC93" s="113"/>
      <c r="AD93" s="113"/>
      <c r="AE93" s="113"/>
      <c r="AF93" s="113"/>
      <c r="AG93" s="113"/>
      <c r="AH93" s="113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113"/>
      <c r="AC94" s="113"/>
      <c r="AD94" s="113"/>
      <c r="AE94" s="113"/>
      <c r="AF94" s="113"/>
      <c r="AG94" s="113"/>
      <c r="AH94" s="113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113"/>
      <c r="AC95" s="113"/>
      <c r="AD95" s="113"/>
      <c r="AE95" s="113"/>
      <c r="AF95" s="113"/>
      <c r="AG95" s="113"/>
      <c r="AH95" s="113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113"/>
      <c r="AC96" s="113"/>
      <c r="AD96" s="113"/>
      <c r="AE96" s="113"/>
      <c r="AF96" s="113"/>
      <c r="AG96" s="113"/>
      <c r="AH96" s="113"/>
    </row>
    <row r="97" spans="1:34" ht="15.75" x14ac:dyDescent="0.25">
      <c r="A97" s="2"/>
      <c r="C97" s="70" t="s">
        <v>10</v>
      </c>
      <c r="D97" s="72"/>
      <c r="E97" s="72"/>
      <c r="F97" s="72"/>
      <c r="G97" s="73"/>
      <c r="H97" s="18" t="str">
        <f>IF(SUMIF(D97,D97),D97-D90,"")</f>
        <v/>
      </c>
      <c r="I97" s="79" t="s">
        <v>14</v>
      </c>
      <c r="J97" s="54"/>
      <c r="K97" s="55"/>
      <c r="L97" s="19" t="str">
        <f>IF(SUMIF(J97,J97),J97-J90,"")</f>
        <v/>
      </c>
      <c r="M97" s="70" t="s">
        <v>13</v>
      </c>
      <c r="N97" s="54"/>
      <c r="O97" s="55"/>
      <c r="P97" s="19" t="str">
        <f>IF(SUMIF(N97,N97),N97-N90,"")</f>
        <v/>
      </c>
      <c r="Q97" s="70" t="s">
        <v>11</v>
      </c>
      <c r="R97" s="54"/>
      <c r="S97" s="55"/>
      <c r="T97" s="20" t="str">
        <f>IF(SUMIF(R97,R97),R97-R90,"")</f>
        <v/>
      </c>
      <c r="U97" s="58" t="s">
        <v>7</v>
      </c>
      <c r="V97" s="59"/>
      <c r="W97" s="59"/>
      <c r="X97" s="60" t="s">
        <v>8</v>
      </c>
      <c r="Y97" s="61"/>
      <c r="AA97" s="3"/>
      <c r="AB97" s="113"/>
      <c r="AC97" s="113"/>
      <c r="AD97" s="113"/>
      <c r="AE97" s="113"/>
      <c r="AF97" s="113"/>
      <c r="AG97" s="113"/>
      <c r="AH97" s="113"/>
    </row>
    <row r="98" spans="1:34" ht="15.75" customHeight="1" x14ac:dyDescent="0.25">
      <c r="A98" s="2"/>
      <c r="C98" s="71"/>
      <c r="D98" s="74"/>
      <c r="E98" s="74"/>
      <c r="F98" s="74"/>
      <c r="G98" s="75"/>
      <c r="H98" s="21" t="str">
        <f>TEXT(H97,"ימים")</f>
        <v/>
      </c>
      <c r="I98" s="80"/>
      <c r="J98" s="56"/>
      <c r="K98" s="57"/>
      <c r="L98" s="22" t="str">
        <f>TEXT(L97,"קוב")</f>
        <v/>
      </c>
      <c r="M98" s="71"/>
      <c r="N98" s="56"/>
      <c r="O98" s="57"/>
      <c r="P98" s="23" t="str">
        <f>TEXT(P97,"קוט''ש")</f>
        <v/>
      </c>
      <c r="Q98" s="71"/>
      <c r="R98" s="56"/>
      <c r="S98" s="57"/>
      <c r="T98" s="24" t="str">
        <f>TEXT(T97,"מ''ק")</f>
        <v/>
      </c>
      <c r="U98" s="62" t="str">
        <f>IF(SUM(C100:S100)&gt;0,ROUND(SUM(C100:S100),2),"")</f>
        <v/>
      </c>
      <c r="V98" s="63"/>
      <c r="W98" s="63"/>
      <c r="X98" s="66"/>
      <c r="Y98" s="67"/>
      <c r="AA98" s="3"/>
      <c r="AB98" s="113"/>
      <c r="AC98" s="113"/>
      <c r="AD98" s="113"/>
      <c r="AE98" s="113"/>
      <c r="AF98" s="113"/>
      <c r="AG98" s="113"/>
      <c r="AH98" s="113"/>
    </row>
    <row r="99" spans="1:34" ht="15" customHeight="1" x14ac:dyDescent="0.25">
      <c r="A99" s="2"/>
      <c r="C99" s="114"/>
      <c r="D99" s="115"/>
      <c r="E99" s="116"/>
      <c r="F99" s="112" t="str">
        <f>TEXT(F100,"מים")</f>
        <v/>
      </c>
      <c r="G99" s="53" t="str">
        <f>TEXT(G98,"ימים")</f>
        <v>ימים</v>
      </c>
      <c r="H99" s="52" t="str">
        <f>TEXT(H100,"חשמל")</f>
        <v/>
      </c>
      <c r="I99" s="53" t="str">
        <f>TEXT(I98,"ימים")</f>
        <v>ימים</v>
      </c>
      <c r="J99" s="52" t="str">
        <f>TEXT(J100,"גז")</f>
        <v/>
      </c>
      <c r="K99" s="53" t="str">
        <f>TEXT(K98,"ימים")</f>
        <v>ימים</v>
      </c>
      <c r="L99" s="52" t="str">
        <f>TEXT(L100,"ארנונה")</f>
        <v/>
      </c>
      <c r="M99" s="53" t="str">
        <f>TEXT(M98,"ימים")</f>
        <v>ימים</v>
      </c>
      <c r="N99" s="52" t="str">
        <f>TEXT(N100,"גז חודשי")</f>
        <v/>
      </c>
      <c r="O99" s="53" t="str">
        <f>TEXT(O98,"ימים")</f>
        <v>ימים</v>
      </c>
      <c r="P99" s="52" t="str">
        <f>TEXT(P100,"תשלום קבוע")</f>
        <v/>
      </c>
      <c r="Q99" s="53" t="str">
        <f>TEXT(Q98,"ימים")</f>
        <v>ימים</v>
      </c>
      <c r="R99" s="52" t="str">
        <f>TEXT(R100,D93)</f>
        <v/>
      </c>
      <c r="S99" s="53" t="str">
        <f>TEXT(S98,"ימים")</f>
        <v>ימים</v>
      </c>
      <c r="T99" s="25" t="str">
        <f>TEXT(T100,"סך ליום")</f>
        <v/>
      </c>
      <c r="U99" s="62"/>
      <c r="V99" s="63"/>
      <c r="W99" s="63"/>
      <c r="X99" s="68" t="s">
        <v>12</v>
      </c>
      <c r="Y99" s="69"/>
      <c r="AA99" s="3"/>
      <c r="AB99" s="113"/>
      <c r="AC99" s="113"/>
      <c r="AD99" s="113"/>
      <c r="AE99" s="113"/>
      <c r="AF99" s="113"/>
      <c r="AG99" s="113"/>
      <c r="AH99" s="113"/>
    </row>
    <row r="100" spans="1:34" ht="15.75" customHeight="1" thickBot="1" x14ac:dyDescent="0.3">
      <c r="A100" s="2"/>
      <c r="C100" s="117"/>
      <c r="D100" s="118"/>
      <c r="E100" s="119"/>
      <c r="F100" s="51" t="str">
        <f>IF(SUMIF(J97,J97),IF(SUMIF(F101,F101),L97*F101,L97*$F$3),"")</f>
        <v/>
      </c>
      <c r="G100" s="47"/>
      <c r="H100" s="46" t="str">
        <f>IF(SUMIF(N97,N97),IF(SUMIF(H101,H101),P97*H101,P97*$F$4),"")</f>
        <v/>
      </c>
      <c r="I100" s="47"/>
      <c r="J100" s="46" t="str">
        <f>IF(SUMIF(R97,R97),IF(SUMIF(J101,J101),T97*J101,T97*$F$5),"")</f>
        <v/>
      </c>
      <c r="K100" s="47"/>
      <c r="L100" s="46" t="str">
        <f>IF(SUMIF(D97,D97),IF(SUMIF(L101,L101),L101*12/365*H97,IF(SUMIF($F$6,$F$6),$F$6*12/365*H97,"")),"")</f>
        <v/>
      </c>
      <c r="M100" s="47"/>
      <c r="N100" s="46" t="str">
        <f>IF(SUMIF(D97,D97),IF(SUMIF(N101,N101),N101*12/365*H97,IF(SUMIF($F$7,$F$7),$F$7*12/365*H97,"")),"")</f>
        <v/>
      </c>
      <c r="O100" s="47"/>
      <c r="P100" s="46" t="str">
        <f>IF(SUMIF(D97,D97),IF(SUMIF(P101,P101),P101*12/365*H97,IF(SUMIF($F$8,$F$8),$F$8*12/365*H97,"")),"")</f>
        <v/>
      </c>
      <c r="Q100" s="47"/>
      <c r="R100" s="46" t="str">
        <f>IF(SUMIF(D97,D97),IF(SUMIF(R101,R101),R101*12/365*H97,IF(SUMIF($F$9,$F$9),$F$9*12/365*H97,"")),"")</f>
        <v/>
      </c>
      <c r="S100" s="47"/>
      <c r="T100" s="26" t="str">
        <f>IF(SUMIF(U98,U98),U98/H97,"")</f>
        <v/>
      </c>
      <c r="U100" s="64"/>
      <c r="V100" s="65"/>
      <c r="W100" s="65"/>
      <c r="X100" s="48" t="str">
        <f>IF(SUMIF(X98,"&gt;0"),IF(X98=U98,"אין חוב",U98-X98),IF(SUMIF(U98,U98),"לא שולם",""))</f>
        <v/>
      </c>
      <c r="Y100" s="49"/>
      <c r="AA100" s="3"/>
      <c r="AB100" s="113"/>
      <c r="AC100" s="113"/>
      <c r="AD100" s="113"/>
      <c r="AE100" s="113"/>
      <c r="AF100" s="113"/>
      <c r="AG100" s="113"/>
      <c r="AH100" s="113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113"/>
      <c r="AC101" s="113"/>
      <c r="AD101" s="113"/>
      <c r="AE101" s="113"/>
      <c r="AF101" s="113"/>
      <c r="AG101" s="113"/>
      <c r="AH101" s="113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113"/>
      <c r="AC102" s="113"/>
      <c r="AD102" s="113"/>
      <c r="AE102" s="113"/>
      <c r="AF102" s="113"/>
      <c r="AG102" s="113"/>
      <c r="AH102" s="113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113"/>
      <c r="AC103" s="113"/>
      <c r="AD103" s="113"/>
      <c r="AE103" s="113"/>
      <c r="AF103" s="113"/>
      <c r="AG103" s="113"/>
      <c r="AH103" s="113"/>
    </row>
    <row r="104" spans="1:34" ht="15.75" x14ac:dyDescent="0.25">
      <c r="A104" s="2"/>
      <c r="C104" s="70" t="s">
        <v>10</v>
      </c>
      <c r="D104" s="72"/>
      <c r="E104" s="72"/>
      <c r="F104" s="72"/>
      <c r="G104" s="73"/>
      <c r="H104" s="18" t="str">
        <f>IF(SUMIF(D104,D104),D104-D97,"")</f>
        <v/>
      </c>
      <c r="I104" s="79" t="s">
        <v>14</v>
      </c>
      <c r="J104" s="54"/>
      <c r="K104" s="55"/>
      <c r="L104" s="19" t="str">
        <f>IF(SUMIF(J104,J104),J104-J97,"")</f>
        <v/>
      </c>
      <c r="M104" s="70" t="s">
        <v>13</v>
      </c>
      <c r="N104" s="54"/>
      <c r="O104" s="55"/>
      <c r="P104" s="19" t="str">
        <f>IF(SUMIF(N104,N104),N104-N97,"")</f>
        <v/>
      </c>
      <c r="Q104" s="70" t="s">
        <v>11</v>
      </c>
      <c r="R104" s="54"/>
      <c r="S104" s="55"/>
      <c r="T104" s="20" t="str">
        <f>IF(SUMIF(R104,R104),R104-R97,"")</f>
        <v/>
      </c>
      <c r="U104" s="58" t="s">
        <v>7</v>
      </c>
      <c r="V104" s="59"/>
      <c r="W104" s="59"/>
      <c r="X104" s="60" t="s">
        <v>8</v>
      </c>
      <c r="Y104" s="61"/>
      <c r="AA104" s="3"/>
      <c r="AB104" s="113"/>
      <c r="AC104" s="113"/>
      <c r="AD104" s="113"/>
      <c r="AE104" s="113"/>
      <c r="AF104" s="113"/>
      <c r="AG104" s="113"/>
      <c r="AH104" s="113"/>
    </row>
    <row r="105" spans="1:34" ht="15.75" customHeight="1" x14ac:dyDescent="0.25">
      <c r="A105" s="2"/>
      <c r="C105" s="71"/>
      <c r="D105" s="74"/>
      <c r="E105" s="74"/>
      <c r="F105" s="74"/>
      <c r="G105" s="75"/>
      <c r="H105" s="21" t="str">
        <f>TEXT(H104,"ימים")</f>
        <v/>
      </c>
      <c r="I105" s="80"/>
      <c r="J105" s="56"/>
      <c r="K105" s="57"/>
      <c r="L105" s="22" t="str">
        <f>TEXT(L104,"קוב")</f>
        <v/>
      </c>
      <c r="M105" s="71"/>
      <c r="N105" s="56"/>
      <c r="O105" s="57"/>
      <c r="P105" s="23" t="str">
        <f>TEXT(P104,"קוט''ש")</f>
        <v/>
      </c>
      <c r="Q105" s="71"/>
      <c r="R105" s="56"/>
      <c r="S105" s="57"/>
      <c r="T105" s="24" t="str">
        <f>TEXT(T104,"מ''ק")</f>
        <v/>
      </c>
      <c r="U105" s="62" t="str">
        <f>IF(SUM(C107:S107)&gt;0,ROUND(SUM(C107:S107),2),"")</f>
        <v/>
      </c>
      <c r="V105" s="63"/>
      <c r="W105" s="63"/>
      <c r="X105" s="66"/>
      <c r="Y105" s="67"/>
      <c r="AA105" s="3"/>
      <c r="AB105" s="113"/>
      <c r="AC105" s="113"/>
      <c r="AD105" s="113"/>
      <c r="AE105" s="113"/>
      <c r="AF105" s="113"/>
      <c r="AG105" s="113"/>
      <c r="AH105" s="113"/>
    </row>
    <row r="106" spans="1:34" ht="15" customHeight="1" x14ac:dyDescent="0.25">
      <c r="A106" s="2"/>
      <c r="C106" s="114"/>
      <c r="D106" s="115"/>
      <c r="E106" s="116"/>
      <c r="F106" s="112" t="str">
        <f>TEXT(F107,"מים")</f>
        <v/>
      </c>
      <c r="G106" s="53" t="str">
        <f>TEXT(G105,"ימים")</f>
        <v>ימים</v>
      </c>
      <c r="H106" s="52" t="str">
        <f>TEXT(H107,"חשמל")</f>
        <v/>
      </c>
      <c r="I106" s="53" t="str">
        <f>TEXT(I105,"ימים")</f>
        <v>ימים</v>
      </c>
      <c r="J106" s="52" t="str">
        <f>TEXT(J107,"גז")</f>
        <v/>
      </c>
      <c r="K106" s="53" t="str">
        <f>TEXT(K105,"ימים")</f>
        <v>ימים</v>
      </c>
      <c r="L106" s="52" t="str">
        <f>TEXT(L107,"ארנונה")</f>
        <v/>
      </c>
      <c r="M106" s="53" t="str">
        <f>TEXT(M105,"ימים")</f>
        <v>ימים</v>
      </c>
      <c r="N106" s="52" t="str">
        <f>TEXT(N107,"גז חודשי")</f>
        <v/>
      </c>
      <c r="O106" s="53" t="str">
        <f>TEXT(O105,"ימים")</f>
        <v>ימים</v>
      </c>
      <c r="P106" s="52" t="str">
        <f>TEXT(P107,"תשלום קבוע")</f>
        <v/>
      </c>
      <c r="Q106" s="53" t="str">
        <f>TEXT(Q105,"ימים")</f>
        <v>ימים</v>
      </c>
      <c r="R106" s="52" t="str">
        <f>TEXT(R107,D100)</f>
        <v/>
      </c>
      <c r="S106" s="53" t="str">
        <f>TEXT(S105,"ימים")</f>
        <v>ימים</v>
      </c>
      <c r="T106" s="25" t="str">
        <f>TEXT(T107,"סך ליום")</f>
        <v/>
      </c>
      <c r="U106" s="62"/>
      <c r="V106" s="63"/>
      <c r="W106" s="63"/>
      <c r="X106" s="68" t="s">
        <v>12</v>
      </c>
      <c r="Y106" s="69"/>
      <c r="AA106" s="3"/>
      <c r="AB106" s="113"/>
      <c r="AC106" s="113"/>
      <c r="AD106" s="113"/>
      <c r="AE106" s="113"/>
      <c r="AF106" s="113"/>
      <c r="AG106" s="113"/>
      <c r="AH106" s="113"/>
    </row>
    <row r="107" spans="1:34" ht="15.75" customHeight="1" thickBot="1" x14ac:dyDescent="0.3">
      <c r="A107" s="2"/>
      <c r="C107" s="117"/>
      <c r="D107" s="118"/>
      <c r="E107" s="119"/>
      <c r="F107" s="51" t="str">
        <f>IF(SUMIF(J104,J104),IF(SUMIF(F108,F108),L104*F108,L104*$F$3),"")</f>
        <v/>
      </c>
      <c r="G107" s="47"/>
      <c r="H107" s="46" t="str">
        <f>IF(SUMIF(N104,N104),IF(SUMIF(H108,H108),P104*H108,P104*$F$4),"")</f>
        <v/>
      </c>
      <c r="I107" s="47"/>
      <c r="J107" s="46" t="str">
        <f>IF(SUMIF(R104,R104),IF(SUMIF(J108,J108),T104*J108,T104*$F$5),"")</f>
        <v/>
      </c>
      <c r="K107" s="47"/>
      <c r="L107" s="46" t="str">
        <f>IF(SUMIF(D104,D104),IF(SUMIF(L108,L108),L108*12/365*H104,IF(SUMIF($F$6,$F$6),$F$6*12/365*H104,"")),"")</f>
        <v/>
      </c>
      <c r="M107" s="47"/>
      <c r="N107" s="46" t="str">
        <f>IF(SUMIF(D104,D104),IF(SUMIF(N108,N108),N108*12/365*H104,IF(SUMIF($F$7,$F$7),$F$7*12/365*H104,"")),"")</f>
        <v/>
      </c>
      <c r="O107" s="47"/>
      <c r="P107" s="46" t="str">
        <f>IF(SUMIF(D104,D104),IF(SUMIF(P108,P108),P108*12/365*H104,IF(SUMIF($F$8,$F$8),$F$8*12/365*H104,"")),"")</f>
        <v/>
      </c>
      <c r="Q107" s="47"/>
      <c r="R107" s="46" t="str">
        <f>IF(SUMIF(D104,D104),IF(SUMIF(R108,R108),R108*12/365*H104,IF(SUMIF($F$9,$F$9),$F$9*12/365*H104,"")),"")</f>
        <v/>
      </c>
      <c r="S107" s="47"/>
      <c r="T107" s="26" t="str">
        <f>IF(SUMIF(U105,U105),U105/H104,"")</f>
        <v/>
      </c>
      <c r="U107" s="64"/>
      <c r="V107" s="65"/>
      <c r="W107" s="65"/>
      <c r="X107" s="48" t="str">
        <f>IF(SUMIF(X105,"&gt;0"),IF(X105=U105,"אין חוב",U105-X105),IF(SUMIF(U105,U105),"לא שולם",""))</f>
        <v/>
      </c>
      <c r="Y107" s="49"/>
      <c r="AA107" s="3"/>
      <c r="AB107" s="113"/>
      <c r="AC107" s="113"/>
      <c r="AD107" s="113"/>
      <c r="AE107" s="113"/>
      <c r="AF107" s="113"/>
      <c r="AG107" s="113"/>
      <c r="AH107" s="113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113"/>
      <c r="AC108" s="113"/>
      <c r="AD108" s="113"/>
      <c r="AE108" s="113"/>
      <c r="AF108" s="113"/>
      <c r="AG108" s="113"/>
      <c r="AH108" s="113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113"/>
      <c r="AC109" s="113"/>
      <c r="AD109" s="113"/>
      <c r="AE109" s="113"/>
      <c r="AF109" s="113"/>
      <c r="AG109" s="113"/>
      <c r="AH109" s="113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113"/>
      <c r="AC110" s="113"/>
      <c r="AD110" s="113"/>
      <c r="AE110" s="113"/>
      <c r="AF110" s="113"/>
      <c r="AG110" s="113"/>
      <c r="AH110" s="113"/>
    </row>
    <row r="111" spans="1:34" ht="15.75" x14ac:dyDescent="0.25">
      <c r="A111" s="2"/>
      <c r="C111" s="70" t="s">
        <v>10</v>
      </c>
      <c r="D111" s="72"/>
      <c r="E111" s="72"/>
      <c r="F111" s="72"/>
      <c r="G111" s="73"/>
      <c r="H111" s="18" t="str">
        <f>IF(SUMIF(D111,D111),D111-D104,"")</f>
        <v/>
      </c>
      <c r="I111" s="79" t="s">
        <v>14</v>
      </c>
      <c r="J111" s="54"/>
      <c r="K111" s="55"/>
      <c r="L111" s="19" t="str">
        <f>IF(SUMIF(J111,J111),J111-J104,"")</f>
        <v/>
      </c>
      <c r="M111" s="70" t="s">
        <v>13</v>
      </c>
      <c r="N111" s="54"/>
      <c r="O111" s="55"/>
      <c r="P111" s="19" t="str">
        <f>IF(SUMIF(N111,N111),N111-N104,"")</f>
        <v/>
      </c>
      <c r="Q111" s="70" t="s">
        <v>11</v>
      </c>
      <c r="R111" s="54"/>
      <c r="S111" s="55"/>
      <c r="T111" s="20" t="str">
        <f>IF(SUMIF(R111,R111),R111-R104,"")</f>
        <v/>
      </c>
      <c r="U111" s="58" t="s">
        <v>7</v>
      </c>
      <c r="V111" s="59"/>
      <c r="W111" s="59"/>
      <c r="X111" s="60" t="s">
        <v>8</v>
      </c>
      <c r="Y111" s="61"/>
      <c r="AA111" s="3"/>
      <c r="AB111" s="113"/>
      <c r="AC111" s="113"/>
      <c r="AD111" s="113"/>
      <c r="AE111" s="113"/>
      <c r="AF111" s="113"/>
      <c r="AG111" s="113"/>
      <c r="AH111" s="113"/>
    </row>
    <row r="112" spans="1:34" ht="15.75" customHeight="1" x14ac:dyDescent="0.25">
      <c r="A112" s="2"/>
      <c r="C112" s="71"/>
      <c r="D112" s="74"/>
      <c r="E112" s="74"/>
      <c r="F112" s="74"/>
      <c r="G112" s="75"/>
      <c r="H112" s="21" t="str">
        <f>TEXT(H111,"ימים")</f>
        <v/>
      </c>
      <c r="I112" s="80"/>
      <c r="J112" s="56"/>
      <c r="K112" s="57"/>
      <c r="L112" s="22" t="str">
        <f>TEXT(L111,"קוב")</f>
        <v/>
      </c>
      <c r="M112" s="71"/>
      <c r="N112" s="56"/>
      <c r="O112" s="57"/>
      <c r="P112" s="23" t="str">
        <f>TEXT(P111,"קוט''ש")</f>
        <v/>
      </c>
      <c r="Q112" s="71"/>
      <c r="R112" s="56"/>
      <c r="S112" s="57"/>
      <c r="T112" s="24" t="str">
        <f>TEXT(T111,"מ''ק")</f>
        <v/>
      </c>
      <c r="U112" s="62" t="str">
        <f>IF(SUM(C114:S114)&gt;0,ROUND(SUM(C114:S114),2),"")</f>
        <v/>
      </c>
      <c r="V112" s="63"/>
      <c r="W112" s="63"/>
      <c r="X112" s="66"/>
      <c r="Y112" s="67"/>
      <c r="AA112" s="3"/>
      <c r="AB112" s="113"/>
      <c r="AC112" s="113"/>
      <c r="AD112" s="113"/>
      <c r="AE112" s="113"/>
      <c r="AF112" s="113"/>
      <c r="AG112" s="113"/>
      <c r="AH112" s="113"/>
    </row>
    <row r="113" spans="1:34" ht="15" customHeight="1" x14ac:dyDescent="0.25">
      <c r="A113" s="2"/>
      <c r="C113" s="114"/>
      <c r="D113" s="115"/>
      <c r="E113" s="116"/>
      <c r="F113" s="112" t="str">
        <f>TEXT(F114,"מים")</f>
        <v/>
      </c>
      <c r="G113" s="53" t="str">
        <f>TEXT(G112,"ימים")</f>
        <v>ימים</v>
      </c>
      <c r="H113" s="52" t="str">
        <f>TEXT(H114,"חשמל")</f>
        <v/>
      </c>
      <c r="I113" s="53" t="str">
        <f>TEXT(I112,"ימים")</f>
        <v>ימים</v>
      </c>
      <c r="J113" s="52" t="str">
        <f>TEXT(J114,"גז")</f>
        <v/>
      </c>
      <c r="K113" s="53" t="str">
        <f>TEXT(K112,"ימים")</f>
        <v>ימים</v>
      </c>
      <c r="L113" s="52" t="str">
        <f>TEXT(L114,"ארנונה")</f>
        <v/>
      </c>
      <c r="M113" s="53" t="str">
        <f>TEXT(M112,"ימים")</f>
        <v>ימים</v>
      </c>
      <c r="N113" s="52" t="str">
        <f>TEXT(N114,"גז חודשי")</f>
        <v/>
      </c>
      <c r="O113" s="53" t="str">
        <f>TEXT(O112,"ימים")</f>
        <v>ימים</v>
      </c>
      <c r="P113" s="52" t="str">
        <f>TEXT(P114,"תשלום קבוע")</f>
        <v/>
      </c>
      <c r="Q113" s="53" t="str">
        <f>TEXT(Q112,"ימים")</f>
        <v>ימים</v>
      </c>
      <c r="R113" s="52" t="str">
        <f>TEXT(R114,D107)</f>
        <v/>
      </c>
      <c r="S113" s="53" t="str">
        <f>TEXT(S112,"ימים")</f>
        <v>ימים</v>
      </c>
      <c r="T113" s="25" t="str">
        <f>TEXT(T114,"סך ליום")</f>
        <v/>
      </c>
      <c r="U113" s="62"/>
      <c r="V113" s="63"/>
      <c r="W113" s="63"/>
      <c r="X113" s="68" t="s">
        <v>12</v>
      </c>
      <c r="Y113" s="69"/>
      <c r="AA113" s="3"/>
      <c r="AB113" s="113"/>
      <c r="AC113" s="113"/>
      <c r="AD113" s="113"/>
      <c r="AE113" s="113"/>
      <c r="AF113" s="113"/>
      <c r="AG113" s="113"/>
      <c r="AH113" s="113"/>
    </row>
    <row r="114" spans="1:34" ht="15.75" customHeight="1" thickBot="1" x14ac:dyDescent="0.3">
      <c r="A114" s="2"/>
      <c r="C114" s="117"/>
      <c r="D114" s="118"/>
      <c r="E114" s="119"/>
      <c r="F114" s="51" t="str">
        <f>IF(SUMIF(J111,J111),IF(SUMIF(F115,F115),L111*F115,L111*$F$3),"")</f>
        <v/>
      </c>
      <c r="G114" s="47"/>
      <c r="H114" s="46" t="str">
        <f>IF(SUMIF(N111,N111),IF(SUMIF(H115,H115),P111*H115,P111*$F$4),"")</f>
        <v/>
      </c>
      <c r="I114" s="47"/>
      <c r="J114" s="46" t="str">
        <f>IF(SUMIF(R111,R111),IF(SUMIF(J115,J115),T111*J115,T111*$F$5),"")</f>
        <v/>
      </c>
      <c r="K114" s="47"/>
      <c r="L114" s="46" t="str">
        <f>IF(SUMIF(D111,D111),IF(SUMIF(L115,L115),L115*12/365*H111,IF(SUMIF($F$6,$F$6),$F$6*12/365*H111,"")),"")</f>
        <v/>
      </c>
      <c r="M114" s="47"/>
      <c r="N114" s="46" t="str">
        <f>IF(SUMIF(D111,D111),IF(SUMIF(N115,N115),N115*12/365*H111,IF(SUMIF($F$7,$F$7),$F$7*12/365*H111,"")),"")</f>
        <v/>
      </c>
      <c r="O114" s="47"/>
      <c r="P114" s="46" t="str">
        <f>IF(SUMIF(D111,D111),IF(SUMIF(P115,P115),P115*12/365*H111,IF(SUMIF($F$8,$F$8),$F$8*12/365*H111,"")),"")</f>
        <v/>
      </c>
      <c r="Q114" s="47"/>
      <c r="R114" s="46" t="str">
        <f>IF(SUMIF(D111,D111),IF(SUMIF(R115,R115),R115*12/365*H111,IF(SUMIF($F$9,$F$9),$F$9*12/365*H111,"")),"")</f>
        <v/>
      </c>
      <c r="S114" s="47"/>
      <c r="T114" s="26" t="str">
        <f>IF(SUMIF(U112,U112),U112/H111,"")</f>
        <v/>
      </c>
      <c r="U114" s="64"/>
      <c r="V114" s="65"/>
      <c r="W114" s="65"/>
      <c r="X114" s="48" t="str">
        <f>IF(SUMIF(X112,"&gt;0"),IF(X112=U112,"אין חוב",U112-X112),IF(SUMIF(U112,U112),"לא שולם",""))</f>
        <v/>
      </c>
      <c r="Y114" s="49"/>
      <c r="AA114" s="3"/>
      <c r="AB114" s="113"/>
      <c r="AC114" s="113"/>
      <c r="AD114" s="113"/>
      <c r="AE114" s="113"/>
      <c r="AF114" s="113"/>
      <c r="AG114" s="113"/>
      <c r="AH114" s="113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113"/>
      <c r="AC115" s="113"/>
      <c r="AD115" s="113"/>
      <c r="AE115" s="113"/>
      <c r="AF115" s="113"/>
      <c r="AG115" s="113"/>
      <c r="AH115" s="113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113"/>
      <c r="AC116" s="113"/>
      <c r="AD116" s="113"/>
      <c r="AE116" s="113"/>
      <c r="AF116" s="113"/>
      <c r="AG116" s="113"/>
      <c r="AH116" s="113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113"/>
      <c r="AC117" s="113"/>
      <c r="AD117" s="113"/>
      <c r="AE117" s="113"/>
      <c r="AF117" s="113"/>
      <c r="AG117" s="113"/>
      <c r="AH117" s="113"/>
    </row>
    <row r="118" spans="1:34" ht="15.75" x14ac:dyDescent="0.25">
      <c r="A118" s="2"/>
      <c r="C118" s="70" t="s">
        <v>10</v>
      </c>
      <c r="D118" s="72"/>
      <c r="E118" s="72"/>
      <c r="F118" s="72"/>
      <c r="G118" s="73"/>
      <c r="H118" s="18" t="str">
        <f>IF(SUMIF(D118,D118),D118-D111,"")</f>
        <v/>
      </c>
      <c r="I118" s="79" t="s">
        <v>14</v>
      </c>
      <c r="J118" s="54"/>
      <c r="K118" s="55"/>
      <c r="L118" s="19" t="str">
        <f>IF(SUMIF(J118,J118),J118-J111,"")</f>
        <v/>
      </c>
      <c r="M118" s="70" t="s">
        <v>13</v>
      </c>
      <c r="N118" s="54"/>
      <c r="O118" s="55"/>
      <c r="P118" s="19" t="str">
        <f>IF(SUMIF(N118,N118),N118-N111,"")</f>
        <v/>
      </c>
      <c r="Q118" s="70" t="s">
        <v>11</v>
      </c>
      <c r="R118" s="54"/>
      <c r="S118" s="55"/>
      <c r="T118" s="20" t="str">
        <f>IF(SUMIF(R118,R118),R118-R111,"")</f>
        <v/>
      </c>
      <c r="U118" s="58" t="s">
        <v>7</v>
      </c>
      <c r="V118" s="59"/>
      <c r="W118" s="59"/>
      <c r="X118" s="60" t="s">
        <v>8</v>
      </c>
      <c r="Y118" s="61"/>
      <c r="AA118" s="3"/>
      <c r="AB118" s="113"/>
      <c r="AC118" s="113"/>
      <c r="AD118" s="113"/>
      <c r="AE118" s="113"/>
      <c r="AF118" s="113"/>
      <c r="AG118" s="113"/>
      <c r="AH118" s="113"/>
    </row>
    <row r="119" spans="1:34" ht="15.75" customHeight="1" x14ac:dyDescent="0.25">
      <c r="A119" s="2"/>
      <c r="C119" s="71"/>
      <c r="D119" s="74"/>
      <c r="E119" s="74"/>
      <c r="F119" s="74"/>
      <c r="G119" s="75"/>
      <c r="H119" s="21" t="str">
        <f>TEXT(H118,"ימים")</f>
        <v/>
      </c>
      <c r="I119" s="80"/>
      <c r="J119" s="56"/>
      <c r="K119" s="57"/>
      <c r="L119" s="22" t="str">
        <f>TEXT(L118,"קוב")</f>
        <v/>
      </c>
      <c r="M119" s="71"/>
      <c r="N119" s="56"/>
      <c r="O119" s="57"/>
      <c r="P119" s="23" t="str">
        <f>TEXT(P118,"קוט''ש")</f>
        <v/>
      </c>
      <c r="Q119" s="71"/>
      <c r="R119" s="56"/>
      <c r="S119" s="57"/>
      <c r="T119" s="24" t="str">
        <f>TEXT(T118,"מ''ק")</f>
        <v/>
      </c>
      <c r="U119" s="62" t="str">
        <f>IF(SUM(C121:S121)&gt;0,ROUND(SUM(C121:S121),2),"")</f>
        <v/>
      </c>
      <c r="V119" s="63"/>
      <c r="W119" s="63"/>
      <c r="X119" s="66"/>
      <c r="Y119" s="67"/>
      <c r="AA119" s="3"/>
      <c r="AB119" s="113"/>
      <c r="AC119" s="113"/>
      <c r="AD119" s="113"/>
      <c r="AE119" s="113"/>
      <c r="AF119" s="113"/>
      <c r="AG119" s="113"/>
      <c r="AH119" s="113"/>
    </row>
    <row r="120" spans="1:34" ht="15" customHeight="1" x14ac:dyDescent="0.25">
      <c r="A120" s="2"/>
      <c r="C120" s="114"/>
      <c r="D120" s="115"/>
      <c r="E120" s="116"/>
      <c r="F120" s="112" t="str">
        <f>TEXT(F121,"מים")</f>
        <v/>
      </c>
      <c r="G120" s="53" t="str">
        <f>TEXT(G119,"ימים")</f>
        <v>ימים</v>
      </c>
      <c r="H120" s="52" t="str">
        <f>TEXT(H121,"חשמל")</f>
        <v/>
      </c>
      <c r="I120" s="53" t="str">
        <f>TEXT(I119,"ימים")</f>
        <v>ימים</v>
      </c>
      <c r="J120" s="52" t="str">
        <f>TEXT(J121,"גז")</f>
        <v/>
      </c>
      <c r="K120" s="53" t="str">
        <f>TEXT(K119,"ימים")</f>
        <v>ימים</v>
      </c>
      <c r="L120" s="52" t="str">
        <f>TEXT(L121,"ארנונה")</f>
        <v/>
      </c>
      <c r="M120" s="53" t="str">
        <f>TEXT(M119,"ימים")</f>
        <v>ימים</v>
      </c>
      <c r="N120" s="52" t="str">
        <f>TEXT(N121,"גז חודשי")</f>
        <v/>
      </c>
      <c r="O120" s="53" t="str">
        <f>TEXT(O119,"ימים")</f>
        <v>ימים</v>
      </c>
      <c r="P120" s="52" t="str">
        <f>TEXT(P121,"תשלום קבוע")</f>
        <v/>
      </c>
      <c r="Q120" s="53" t="str">
        <f>TEXT(Q119,"ימים")</f>
        <v>ימים</v>
      </c>
      <c r="R120" s="52" t="str">
        <f>TEXT(R121,D114)</f>
        <v/>
      </c>
      <c r="S120" s="53" t="str">
        <f>TEXT(S119,"ימים")</f>
        <v>ימים</v>
      </c>
      <c r="T120" s="25" t="str">
        <f>TEXT(T121,"סך ליום")</f>
        <v/>
      </c>
      <c r="U120" s="62"/>
      <c r="V120" s="63"/>
      <c r="W120" s="63"/>
      <c r="X120" s="68" t="s">
        <v>12</v>
      </c>
      <c r="Y120" s="69"/>
      <c r="AA120" s="3"/>
      <c r="AB120" s="113"/>
      <c r="AC120" s="113"/>
      <c r="AD120" s="113"/>
      <c r="AE120" s="113"/>
      <c r="AF120" s="113"/>
      <c r="AG120" s="113"/>
      <c r="AH120" s="113"/>
    </row>
    <row r="121" spans="1:34" ht="15.75" customHeight="1" thickBot="1" x14ac:dyDescent="0.3">
      <c r="A121" s="2"/>
      <c r="C121" s="117"/>
      <c r="D121" s="118"/>
      <c r="E121" s="119"/>
      <c r="F121" s="51" t="str">
        <f>IF(SUMIF(J118,J118),IF(SUMIF(F122,F122),L118*F122,L118*$F$3),"")</f>
        <v/>
      </c>
      <c r="G121" s="47"/>
      <c r="H121" s="46" t="str">
        <f>IF(SUMIF(N118,N118),IF(SUMIF(H122,H122),P118*H122,P118*$F$4),"")</f>
        <v/>
      </c>
      <c r="I121" s="47"/>
      <c r="J121" s="46" t="str">
        <f>IF(SUMIF(R118,R118),IF(SUMIF(J122,J122),T118*J122,T118*$F$5),"")</f>
        <v/>
      </c>
      <c r="K121" s="47"/>
      <c r="L121" s="46" t="str">
        <f>IF(SUMIF(D118,D118),IF(SUMIF(L122,L122),L122*12/365*H118,IF(SUMIF($F$6,$F$6),$F$6*12/365*H118,"")),"")</f>
        <v/>
      </c>
      <c r="M121" s="47"/>
      <c r="N121" s="46" t="str">
        <f>IF(SUMIF(D118,D118),IF(SUMIF(N122,N122),N122*12/365*H118,IF(SUMIF($F$7,$F$7),$F$7*12/365*H118,"")),"")</f>
        <v/>
      </c>
      <c r="O121" s="47"/>
      <c r="P121" s="46" t="str">
        <f>IF(SUMIF(D118,D118),IF(SUMIF(P122,P122),P122*12/365*H118,IF(SUMIF($F$8,$F$8),$F$8*12/365*H118,"")),"")</f>
        <v/>
      </c>
      <c r="Q121" s="47"/>
      <c r="R121" s="46" t="str">
        <f>IF(SUMIF(D118,D118),IF(SUMIF(R122,R122),R122*12/365*H118,IF(SUMIF($F$9,$F$9),$F$9*12/365*H118,"")),"")</f>
        <v/>
      </c>
      <c r="S121" s="47"/>
      <c r="T121" s="26" t="str">
        <f>IF(SUMIF(U119,U119),U119/H118,"")</f>
        <v/>
      </c>
      <c r="U121" s="64"/>
      <c r="V121" s="65"/>
      <c r="W121" s="65"/>
      <c r="X121" s="48" t="str">
        <f>IF(SUMIF(X119,"&gt;0"),IF(X119=U119,"אין חוב",U119-X119),IF(SUMIF(U119,U119),"לא שולם",""))</f>
        <v/>
      </c>
      <c r="Y121" s="49"/>
      <c r="AA121" s="3"/>
      <c r="AB121" s="113"/>
      <c r="AC121" s="113"/>
      <c r="AD121" s="113"/>
      <c r="AE121" s="113"/>
      <c r="AF121" s="113"/>
      <c r="AG121" s="113"/>
      <c r="AH121" s="113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113"/>
      <c r="AC122" s="113"/>
      <c r="AD122" s="113"/>
      <c r="AE122" s="113"/>
      <c r="AF122" s="113"/>
      <c r="AG122" s="113"/>
      <c r="AH122" s="113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113"/>
      <c r="AC123" s="113"/>
      <c r="AD123" s="113"/>
      <c r="AE123" s="113"/>
      <c r="AF123" s="113"/>
      <c r="AG123" s="113"/>
      <c r="AH123" s="113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113"/>
      <c r="AC124" s="113"/>
      <c r="AD124" s="113"/>
      <c r="AE124" s="113"/>
      <c r="AF124" s="113"/>
      <c r="AG124" s="113"/>
      <c r="AH124" s="113"/>
    </row>
    <row r="125" spans="1:34" ht="15.75" x14ac:dyDescent="0.25">
      <c r="A125" s="2"/>
      <c r="C125" s="70" t="s">
        <v>10</v>
      </c>
      <c r="D125" s="72"/>
      <c r="E125" s="72"/>
      <c r="F125" s="72"/>
      <c r="G125" s="73"/>
      <c r="H125" s="18" t="str">
        <f>IF(SUMIF(D125,D125),D125-D118,"")</f>
        <v/>
      </c>
      <c r="I125" s="79" t="s">
        <v>14</v>
      </c>
      <c r="J125" s="54"/>
      <c r="K125" s="55"/>
      <c r="L125" s="19" t="str">
        <f>IF(SUMIF(J125,J125),J125-J118,"")</f>
        <v/>
      </c>
      <c r="M125" s="70" t="s">
        <v>13</v>
      </c>
      <c r="N125" s="54"/>
      <c r="O125" s="55"/>
      <c r="P125" s="19" t="str">
        <f>IF(SUMIF(N125,N125),N125-N118,"")</f>
        <v/>
      </c>
      <c r="Q125" s="70" t="s">
        <v>11</v>
      </c>
      <c r="R125" s="54"/>
      <c r="S125" s="55"/>
      <c r="T125" s="20" t="str">
        <f>IF(SUMIF(R125,R125),R125-R118,"")</f>
        <v/>
      </c>
      <c r="U125" s="58" t="s">
        <v>7</v>
      </c>
      <c r="V125" s="59"/>
      <c r="W125" s="59"/>
      <c r="X125" s="60" t="s">
        <v>8</v>
      </c>
      <c r="Y125" s="61"/>
      <c r="AA125" s="3"/>
      <c r="AB125" s="113"/>
      <c r="AC125" s="113"/>
      <c r="AD125" s="113"/>
      <c r="AE125" s="113"/>
      <c r="AF125" s="113"/>
      <c r="AG125" s="113"/>
      <c r="AH125" s="113"/>
    </row>
    <row r="126" spans="1:34" ht="15.75" customHeight="1" x14ac:dyDescent="0.25">
      <c r="A126" s="2"/>
      <c r="C126" s="71"/>
      <c r="D126" s="74"/>
      <c r="E126" s="74"/>
      <c r="F126" s="74"/>
      <c r="G126" s="75"/>
      <c r="H126" s="21" t="str">
        <f>TEXT(H125,"ימים")</f>
        <v/>
      </c>
      <c r="I126" s="80"/>
      <c r="J126" s="56"/>
      <c r="K126" s="57"/>
      <c r="L126" s="22" t="str">
        <f>TEXT(L125,"קוב")</f>
        <v/>
      </c>
      <c r="M126" s="71"/>
      <c r="N126" s="56"/>
      <c r="O126" s="57"/>
      <c r="P126" s="23" t="str">
        <f>TEXT(P125,"קוט''ש")</f>
        <v/>
      </c>
      <c r="Q126" s="71"/>
      <c r="R126" s="56"/>
      <c r="S126" s="57"/>
      <c r="T126" s="24" t="str">
        <f>TEXT(T125,"מ''ק")</f>
        <v/>
      </c>
      <c r="U126" s="62" t="str">
        <f>IF(SUM(C128:S128)&gt;0,ROUND(SUM(C128:S128),2),"")</f>
        <v/>
      </c>
      <c r="V126" s="63"/>
      <c r="W126" s="63"/>
      <c r="X126" s="66"/>
      <c r="Y126" s="67"/>
      <c r="AA126" s="3"/>
      <c r="AB126" s="113"/>
      <c r="AC126" s="113"/>
      <c r="AD126" s="113"/>
      <c r="AE126" s="113"/>
      <c r="AF126" s="113"/>
      <c r="AG126" s="113"/>
      <c r="AH126" s="113"/>
    </row>
    <row r="127" spans="1:34" ht="15" customHeight="1" x14ac:dyDescent="0.25">
      <c r="A127" s="2"/>
      <c r="C127" s="114"/>
      <c r="D127" s="115"/>
      <c r="E127" s="116"/>
      <c r="F127" s="112" t="str">
        <f>TEXT(F128,"מים")</f>
        <v/>
      </c>
      <c r="G127" s="53" t="str">
        <f>TEXT(G126,"ימים")</f>
        <v>ימים</v>
      </c>
      <c r="H127" s="52" t="str">
        <f>TEXT(H128,"חשמל")</f>
        <v/>
      </c>
      <c r="I127" s="53" t="str">
        <f>TEXT(I126,"ימים")</f>
        <v>ימים</v>
      </c>
      <c r="J127" s="52" t="str">
        <f>TEXT(J128,"גז")</f>
        <v/>
      </c>
      <c r="K127" s="53" t="str">
        <f>TEXT(K126,"ימים")</f>
        <v>ימים</v>
      </c>
      <c r="L127" s="52" t="str">
        <f>TEXT(L128,"ארנונה")</f>
        <v/>
      </c>
      <c r="M127" s="53" t="str">
        <f>TEXT(M126,"ימים")</f>
        <v>ימים</v>
      </c>
      <c r="N127" s="52" t="str">
        <f>TEXT(N128,"גז חודשי")</f>
        <v/>
      </c>
      <c r="O127" s="53" t="str">
        <f>TEXT(O126,"ימים")</f>
        <v>ימים</v>
      </c>
      <c r="P127" s="52" t="str">
        <f>TEXT(P128,"תשלום קבוע")</f>
        <v/>
      </c>
      <c r="Q127" s="53" t="str">
        <f>TEXT(Q126,"ימים")</f>
        <v>ימים</v>
      </c>
      <c r="R127" s="52" t="str">
        <f>TEXT(R128,D121)</f>
        <v/>
      </c>
      <c r="S127" s="53" t="str">
        <f>TEXT(S126,"ימים")</f>
        <v>ימים</v>
      </c>
      <c r="T127" s="25" t="str">
        <f>TEXT(T128,"סך ליום")</f>
        <v/>
      </c>
      <c r="U127" s="62"/>
      <c r="V127" s="63"/>
      <c r="W127" s="63"/>
      <c r="X127" s="68" t="s">
        <v>12</v>
      </c>
      <c r="Y127" s="69"/>
      <c r="AA127" s="3"/>
      <c r="AB127" s="113"/>
      <c r="AC127" s="113"/>
      <c r="AD127" s="113"/>
      <c r="AE127" s="113"/>
      <c r="AF127" s="113"/>
      <c r="AG127" s="113"/>
      <c r="AH127" s="113"/>
    </row>
    <row r="128" spans="1:34" ht="15.75" customHeight="1" thickBot="1" x14ac:dyDescent="0.3">
      <c r="A128" s="2"/>
      <c r="C128" s="117"/>
      <c r="D128" s="118"/>
      <c r="E128" s="119"/>
      <c r="F128" s="51" t="str">
        <f>IF(SUMIF(J125,J125),IF(SUMIF(F129,F129),L125*F129,L125*$F$3),"")</f>
        <v/>
      </c>
      <c r="G128" s="47"/>
      <c r="H128" s="46" t="str">
        <f>IF(SUMIF(N125,N125),IF(SUMIF(H129,H129),P125*H129,P125*$F$4),"")</f>
        <v/>
      </c>
      <c r="I128" s="47"/>
      <c r="J128" s="46" t="str">
        <f>IF(SUMIF(R125,R125),IF(SUMIF(J129,J129),T125*J129,T125*$F$5),"")</f>
        <v/>
      </c>
      <c r="K128" s="47"/>
      <c r="L128" s="46" t="str">
        <f>IF(SUMIF(D125,D125),IF(SUMIF(L129,L129),L129*12/365*H125,IF(SUMIF($F$6,$F$6),$F$6*12/365*H125,"")),"")</f>
        <v/>
      </c>
      <c r="M128" s="47"/>
      <c r="N128" s="46" t="str">
        <f>IF(SUMIF(D125,D125),IF(SUMIF(N129,N129),N129*12/365*H125,IF(SUMIF($F$7,$F$7),$F$7*12/365*H125,"")),"")</f>
        <v/>
      </c>
      <c r="O128" s="47"/>
      <c r="P128" s="46" t="str">
        <f>IF(SUMIF(D125,D125),IF(SUMIF(P129,P129),P129*12/365*H125,IF(SUMIF($F$8,$F$8),$F$8*12/365*H125,"")),"")</f>
        <v/>
      </c>
      <c r="Q128" s="47"/>
      <c r="R128" s="46" t="str">
        <f>IF(SUMIF(D125,D125),IF(SUMIF(R129,R129),R129*12/365*H125,IF(SUMIF($F$9,$F$9),$F$9*12/365*H125,"")),"")</f>
        <v/>
      </c>
      <c r="S128" s="47"/>
      <c r="T128" s="26" t="str">
        <f>IF(SUMIF(U126,U126),U126/H125,"")</f>
        <v/>
      </c>
      <c r="U128" s="64"/>
      <c r="V128" s="65"/>
      <c r="W128" s="65"/>
      <c r="X128" s="48" t="str">
        <f>IF(SUMIF(X126,"&gt;0"),IF(X126=U126,"אין חוב",U126-X126),IF(SUMIF(U126,U126),"לא שולם",""))</f>
        <v/>
      </c>
      <c r="Y128" s="49"/>
      <c r="AA128" s="3"/>
      <c r="AB128" s="113"/>
      <c r="AC128" s="113"/>
      <c r="AD128" s="113"/>
      <c r="AE128" s="113"/>
      <c r="AF128" s="113"/>
      <c r="AG128" s="113"/>
      <c r="AH128" s="113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113"/>
      <c r="AC129" s="113"/>
      <c r="AD129" s="113"/>
      <c r="AE129" s="113"/>
      <c r="AF129" s="113"/>
      <c r="AG129" s="113"/>
      <c r="AH129" s="113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113"/>
      <c r="AC130" s="113"/>
      <c r="AD130" s="113"/>
      <c r="AE130" s="113"/>
      <c r="AF130" s="113"/>
      <c r="AG130" s="113"/>
      <c r="AH130" s="113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113"/>
      <c r="AC131" s="113"/>
      <c r="AD131" s="113"/>
      <c r="AE131" s="113"/>
      <c r="AF131" s="113"/>
      <c r="AG131" s="113"/>
      <c r="AH131" s="113"/>
    </row>
    <row r="132" spans="1:34" ht="15.75" x14ac:dyDescent="0.25">
      <c r="A132" s="2"/>
      <c r="C132" s="70" t="s">
        <v>10</v>
      </c>
      <c r="D132" s="72"/>
      <c r="E132" s="72"/>
      <c r="F132" s="72"/>
      <c r="G132" s="73"/>
      <c r="H132" s="18" t="str">
        <f>IF(SUMIF(D132,D132),D132-D125,"")</f>
        <v/>
      </c>
      <c r="I132" s="79" t="s">
        <v>14</v>
      </c>
      <c r="J132" s="54"/>
      <c r="K132" s="55"/>
      <c r="L132" s="19" t="str">
        <f>IF(SUMIF(J132,J132),J132-J125,"")</f>
        <v/>
      </c>
      <c r="M132" s="70" t="s">
        <v>13</v>
      </c>
      <c r="N132" s="54"/>
      <c r="O132" s="55"/>
      <c r="P132" s="19" t="str">
        <f>IF(SUMIF(N132,N132),N132-N125,"")</f>
        <v/>
      </c>
      <c r="Q132" s="70" t="s">
        <v>11</v>
      </c>
      <c r="R132" s="54"/>
      <c r="S132" s="55"/>
      <c r="T132" s="20" t="str">
        <f>IF(SUMIF(R132,R132),R132-R125,"")</f>
        <v/>
      </c>
      <c r="U132" s="58" t="s">
        <v>7</v>
      </c>
      <c r="V132" s="59"/>
      <c r="W132" s="59"/>
      <c r="X132" s="60" t="s">
        <v>8</v>
      </c>
      <c r="Y132" s="61"/>
      <c r="AA132" s="3"/>
      <c r="AB132" s="113"/>
      <c r="AC132" s="113"/>
      <c r="AD132" s="113"/>
      <c r="AE132" s="113"/>
      <c r="AF132" s="113"/>
      <c r="AG132" s="113"/>
      <c r="AH132" s="113"/>
    </row>
    <row r="133" spans="1:34" ht="15.75" customHeight="1" x14ac:dyDescent="0.25">
      <c r="A133" s="2"/>
      <c r="C133" s="71"/>
      <c r="D133" s="74"/>
      <c r="E133" s="74"/>
      <c r="F133" s="74"/>
      <c r="G133" s="75"/>
      <c r="H133" s="21" t="str">
        <f>TEXT(H132,"ימים")</f>
        <v/>
      </c>
      <c r="I133" s="80"/>
      <c r="J133" s="56"/>
      <c r="K133" s="57"/>
      <c r="L133" s="22" t="str">
        <f>TEXT(L132,"קוב")</f>
        <v/>
      </c>
      <c r="M133" s="71"/>
      <c r="N133" s="56"/>
      <c r="O133" s="57"/>
      <c r="P133" s="23" t="str">
        <f>TEXT(P132,"קוט''ש")</f>
        <v/>
      </c>
      <c r="Q133" s="71"/>
      <c r="R133" s="56"/>
      <c r="S133" s="57"/>
      <c r="T133" s="24" t="str">
        <f>TEXT(T132,"מ''ק")</f>
        <v/>
      </c>
      <c r="U133" s="62" t="str">
        <f>IF(SUM(C135:S135)&gt;0,ROUND(SUM(C135:S135),2),"")</f>
        <v/>
      </c>
      <c r="V133" s="63"/>
      <c r="W133" s="63"/>
      <c r="X133" s="66"/>
      <c r="Y133" s="67"/>
      <c r="AA133" s="3"/>
      <c r="AB133" s="113"/>
      <c r="AC133" s="113"/>
      <c r="AD133" s="113"/>
      <c r="AE133" s="113"/>
      <c r="AF133" s="113"/>
      <c r="AG133" s="113"/>
      <c r="AH133" s="113"/>
    </row>
    <row r="134" spans="1:34" ht="15" customHeight="1" x14ac:dyDescent="0.25">
      <c r="A134" s="2"/>
      <c r="C134" s="114"/>
      <c r="D134" s="115"/>
      <c r="E134" s="116"/>
      <c r="F134" s="112" t="str">
        <f>TEXT(F135,"מים")</f>
        <v/>
      </c>
      <c r="G134" s="53" t="str">
        <f>TEXT(G133,"ימים")</f>
        <v>ימים</v>
      </c>
      <c r="H134" s="52" t="str">
        <f>TEXT(H135,"חשמל")</f>
        <v/>
      </c>
      <c r="I134" s="53" t="str">
        <f>TEXT(I133,"ימים")</f>
        <v>ימים</v>
      </c>
      <c r="J134" s="52" t="str">
        <f>TEXT(J135,"גז")</f>
        <v/>
      </c>
      <c r="K134" s="53" t="str">
        <f>TEXT(K133,"ימים")</f>
        <v>ימים</v>
      </c>
      <c r="L134" s="52" t="str">
        <f>TEXT(L135,"ארנונה")</f>
        <v/>
      </c>
      <c r="M134" s="53" t="str">
        <f>TEXT(M133,"ימים")</f>
        <v>ימים</v>
      </c>
      <c r="N134" s="52" t="str">
        <f>TEXT(N135,"גז חודשי")</f>
        <v/>
      </c>
      <c r="O134" s="53" t="str">
        <f>TEXT(O133,"ימים")</f>
        <v>ימים</v>
      </c>
      <c r="P134" s="52" t="str">
        <f>TEXT(P135,"תשלום קבוע")</f>
        <v/>
      </c>
      <c r="Q134" s="53" t="str">
        <f>TEXT(Q133,"ימים")</f>
        <v>ימים</v>
      </c>
      <c r="R134" s="52" t="str">
        <f>TEXT(R135,D128)</f>
        <v/>
      </c>
      <c r="S134" s="53" t="str">
        <f>TEXT(S133,"ימים")</f>
        <v>ימים</v>
      </c>
      <c r="T134" s="25" t="str">
        <f>TEXT(T135,"סך ליום")</f>
        <v/>
      </c>
      <c r="U134" s="62"/>
      <c r="V134" s="63"/>
      <c r="W134" s="63"/>
      <c r="X134" s="68" t="s">
        <v>12</v>
      </c>
      <c r="Y134" s="69"/>
      <c r="AA134" s="3"/>
      <c r="AB134" s="113"/>
      <c r="AC134" s="113"/>
      <c r="AD134" s="113"/>
      <c r="AE134" s="113"/>
      <c r="AF134" s="113"/>
      <c r="AG134" s="113"/>
      <c r="AH134" s="113"/>
    </row>
    <row r="135" spans="1:34" ht="15.75" customHeight="1" thickBot="1" x14ac:dyDescent="0.3">
      <c r="A135" s="2"/>
      <c r="C135" s="117"/>
      <c r="D135" s="118"/>
      <c r="E135" s="119"/>
      <c r="F135" s="51" t="str">
        <f>IF(SUMIF(J132,J132),IF(SUMIF(F136,F136),L132*F136,L132*$F$3),"")</f>
        <v/>
      </c>
      <c r="G135" s="47"/>
      <c r="H135" s="46" t="str">
        <f>IF(SUMIF(N132,N132),IF(SUMIF(H136,H136),P132*H136,P132*$F$4),"")</f>
        <v/>
      </c>
      <c r="I135" s="47"/>
      <c r="J135" s="46" t="str">
        <f>IF(SUMIF(R132,R132),IF(SUMIF(J136,J136),T132*J136,T132*$F$5),"")</f>
        <v/>
      </c>
      <c r="K135" s="47"/>
      <c r="L135" s="46" t="str">
        <f>IF(SUMIF(D132,D132),IF(SUMIF(L136,L136),L136*12/365*H132,IF(SUMIF($F$6,$F$6),$F$6*12/365*H132,"")),"")</f>
        <v/>
      </c>
      <c r="M135" s="47"/>
      <c r="N135" s="46" t="str">
        <f>IF(SUMIF(D132,D132),IF(SUMIF(N136,N136),N136*12/365*H132,IF(SUMIF($F$7,$F$7),$F$7*12/365*H132,"")),"")</f>
        <v/>
      </c>
      <c r="O135" s="47"/>
      <c r="P135" s="46" t="str">
        <f>IF(SUMIF(D132,D132),IF(SUMIF(P136,P136),P136*12/365*H132,IF(SUMIF($F$8,$F$8),$F$8*12/365*H132,"")),"")</f>
        <v/>
      </c>
      <c r="Q135" s="47"/>
      <c r="R135" s="46" t="str">
        <f>IF(SUMIF(D132,D132),IF(SUMIF(R136,R136),R136*12/365*H132,IF(SUMIF($F$9,$F$9),$F$9*12/365*H132,"")),"")</f>
        <v/>
      </c>
      <c r="S135" s="47"/>
      <c r="T135" s="26" t="str">
        <f>IF(SUMIF(U133,U133),U133/H132,"")</f>
        <v/>
      </c>
      <c r="U135" s="64"/>
      <c r="V135" s="65"/>
      <c r="W135" s="65"/>
      <c r="X135" s="48" t="str">
        <f>IF(SUMIF(X133,"&gt;0"),IF(X133=U133,"אין חוב",U133-X133),IF(SUMIF(U133,U133),"לא שולם",""))</f>
        <v/>
      </c>
      <c r="Y135" s="49"/>
      <c r="AA135" s="3"/>
      <c r="AB135" s="113"/>
      <c r="AC135" s="113"/>
      <c r="AD135" s="113"/>
      <c r="AE135" s="113"/>
      <c r="AF135" s="113"/>
      <c r="AG135" s="113"/>
      <c r="AH135" s="113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113"/>
      <c r="AC136" s="113"/>
      <c r="AD136" s="113"/>
      <c r="AE136" s="113"/>
      <c r="AF136" s="113"/>
      <c r="AG136" s="113"/>
      <c r="AH136" s="113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113"/>
      <c r="AC137" s="113"/>
      <c r="AD137" s="113"/>
      <c r="AE137" s="113"/>
      <c r="AF137" s="113"/>
      <c r="AG137" s="113"/>
      <c r="AH137" s="113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113"/>
      <c r="AC138" s="113"/>
      <c r="AD138" s="113"/>
      <c r="AE138" s="113"/>
      <c r="AF138" s="113"/>
      <c r="AG138" s="113"/>
      <c r="AH138" s="113"/>
    </row>
    <row r="139" spans="1:34" ht="15.75" x14ac:dyDescent="0.25">
      <c r="A139" s="2"/>
      <c r="C139" s="70" t="s">
        <v>10</v>
      </c>
      <c r="D139" s="72"/>
      <c r="E139" s="72"/>
      <c r="F139" s="72"/>
      <c r="G139" s="73"/>
      <c r="H139" s="18" t="str">
        <f>IF(SUMIF(D139,D139),D139-D132,"")</f>
        <v/>
      </c>
      <c r="I139" s="79" t="s">
        <v>14</v>
      </c>
      <c r="J139" s="54"/>
      <c r="K139" s="55"/>
      <c r="L139" s="19" t="str">
        <f>IF(SUMIF(J139,J139),J139-J132,"")</f>
        <v/>
      </c>
      <c r="M139" s="70" t="s">
        <v>13</v>
      </c>
      <c r="N139" s="54"/>
      <c r="O139" s="55"/>
      <c r="P139" s="19" t="str">
        <f>IF(SUMIF(N139,N139),N139-N132,"")</f>
        <v/>
      </c>
      <c r="Q139" s="70" t="s">
        <v>11</v>
      </c>
      <c r="R139" s="54"/>
      <c r="S139" s="55"/>
      <c r="T139" s="20" t="str">
        <f>IF(SUMIF(R139,R139),R139-R132,"")</f>
        <v/>
      </c>
      <c r="U139" s="58" t="s">
        <v>7</v>
      </c>
      <c r="V139" s="59"/>
      <c r="W139" s="59"/>
      <c r="X139" s="60" t="s">
        <v>8</v>
      </c>
      <c r="Y139" s="61"/>
      <c r="AA139" s="3"/>
      <c r="AB139" s="113"/>
      <c r="AC139" s="113"/>
      <c r="AD139" s="113"/>
      <c r="AE139" s="113"/>
      <c r="AF139" s="113"/>
      <c r="AG139" s="113"/>
      <c r="AH139" s="113"/>
    </row>
    <row r="140" spans="1:34" ht="15.75" customHeight="1" x14ac:dyDescent="0.25">
      <c r="A140" s="2"/>
      <c r="C140" s="71"/>
      <c r="D140" s="74"/>
      <c r="E140" s="74"/>
      <c r="F140" s="74"/>
      <c r="G140" s="75"/>
      <c r="H140" s="21" t="str">
        <f>TEXT(H139,"ימים")</f>
        <v/>
      </c>
      <c r="I140" s="80"/>
      <c r="J140" s="56"/>
      <c r="K140" s="57"/>
      <c r="L140" s="22" t="str">
        <f>TEXT(L139,"קוב")</f>
        <v/>
      </c>
      <c r="M140" s="71"/>
      <c r="N140" s="56"/>
      <c r="O140" s="57"/>
      <c r="P140" s="23" t="str">
        <f>TEXT(P139,"קוט''ש")</f>
        <v/>
      </c>
      <c r="Q140" s="71"/>
      <c r="R140" s="56"/>
      <c r="S140" s="57"/>
      <c r="T140" s="24" t="str">
        <f>TEXT(T139,"מ''ק")</f>
        <v/>
      </c>
      <c r="U140" s="62" t="str">
        <f>IF(SUM(C142:S142)&gt;0,ROUND(SUM(C142:S142),2),"")</f>
        <v/>
      </c>
      <c r="V140" s="63"/>
      <c r="W140" s="63"/>
      <c r="X140" s="66"/>
      <c r="Y140" s="67"/>
      <c r="AA140" s="3"/>
      <c r="AB140" s="113"/>
      <c r="AC140" s="113"/>
      <c r="AD140" s="113"/>
      <c r="AE140" s="113"/>
      <c r="AF140" s="113"/>
      <c r="AG140" s="113"/>
      <c r="AH140" s="113"/>
    </row>
    <row r="141" spans="1:34" ht="15" customHeight="1" x14ac:dyDescent="0.25">
      <c r="A141" s="2"/>
      <c r="C141" s="114"/>
      <c r="D141" s="115"/>
      <c r="E141" s="116"/>
      <c r="F141" s="112" t="str">
        <f>TEXT(F142,"מים")</f>
        <v/>
      </c>
      <c r="G141" s="53" t="str">
        <f>TEXT(G140,"ימים")</f>
        <v>ימים</v>
      </c>
      <c r="H141" s="52" t="str">
        <f>TEXT(H142,"חשמל")</f>
        <v/>
      </c>
      <c r="I141" s="53" t="str">
        <f>TEXT(I140,"ימים")</f>
        <v>ימים</v>
      </c>
      <c r="J141" s="52" t="str">
        <f>TEXT(J142,"גז")</f>
        <v/>
      </c>
      <c r="K141" s="53" t="str">
        <f>TEXT(K140,"ימים")</f>
        <v>ימים</v>
      </c>
      <c r="L141" s="52" t="str">
        <f>TEXT(L142,"ארנונה")</f>
        <v/>
      </c>
      <c r="M141" s="53" t="str">
        <f>TEXT(M140,"ימים")</f>
        <v>ימים</v>
      </c>
      <c r="N141" s="52" t="str">
        <f>TEXT(N142,"גז חודשי")</f>
        <v/>
      </c>
      <c r="O141" s="53" t="str">
        <f>TEXT(O140,"ימים")</f>
        <v>ימים</v>
      </c>
      <c r="P141" s="52" t="str">
        <f>TEXT(P142,"תשלום קבוע")</f>
        <v/>
      </c>
      <c r="Q141" s="53" t="str">
        <f>TEXT(Q140,"ימים")</f>
        <v>ימים</v>
      </c>
      <c r="R141" s="52" t="str">
        <f>TEXT(R142,D135)</f>
        <v/>
      </c>
      <c r="S141" s="53" t="str">
        <f>TEXT(S140,"ימים")</f>
        <v>ימים</v>
      </c>
      <c r="T141" s="25" t="str">
        <f>TEXT(T142,"סך ליום")</f>
        <v/>
      </c>
      <c r="U141" s="62"/>
      <c r="V141" s="63"/>
      <c r="W141" s="63"/>
      <c r="X141" s="68" t="s">
        <v>12</v>
      </c>
      <c r="Y141" s="69"/>
      <c r="AA141" s="3"/>
      <c r="AB141" s="113"/>
      <c r="AC141" s="113"/>
      <c r="AD141" s="113"/>
      <c r="AE141" s="113"/>
      <c r="AF141" s="113"/>
      <c r="AG141" s="113"/>
      <c r="AH141" s="113"/>
    </row>
    <row r="142" spans="1:34" ht="15.75" customHeight="1" thickBot="1" x14ac:dyDescent="0.3">
      <c r="A142" s="2"/>
      <c r="C142" s="117"/>
      <c r="D142" s="118"/>
      <c r="E142" s="119"/>
      <c r="F142" s="51" t="str">
        <f>IF(SUMIF(J139,J139),IF(SUMIF(F143,F143),L139*F143,L139*$F$3),"")</f>
        <v/>
      </c>
      <c r="G142" s="47"/>
      <c r="H142" s="46" t="str">
        <f>IF(SUMIF(N139,N139),IF(SUMIF(H143,H143),P139*H143,P139*$F$4),"")</f>
        <v/>
      </c>
      <c r="I142" s="47"/>
      <c r="J142" s="46" t="str">
        <f>IF(SUMIF(R139,R139),IF(SUMIF(J143,J143),T139*J143,T139*$F$5),"")</f>
        <v/>
      </c>
      <c r="K142" s="47"/>
      <c r="L142" s="46" t="str">
        <f>IF(SUMIF(D139,D139),IF(SUMIF(L143,L143),L143*12/365*H139,IF(SUMIF($F$6,$F$6),$F$6*12/365*H139,"")),"")</f>
        <v/>
      </c>
      <c r="M142" s="47"/>
      <c r="N142" s="46" t="str">
        <f>IF(SUMIF(D139,D139),IF(SUMIF(N143,N143),N143*12/365*H139,IF(SUMIF($F$7,$F$7),$F$7*12/365*H139,"")),"")</f>
        <v/>
      </c>
      <c r="O142" s="47"/>
      <c r="P142" s="46" t="str">
        <f>IF(SUMIF(D139,D139),IF(SUMIF(P143,P143),P143*12/365*H139,IF(SUMIF($F$8,$F$8),$F$8*12/365*H139,"")),"")</f>
        <v/>
      </c>
      <c r="Q142" s="47"/>
      <c r="R142" s="46" t="str">
        <f>IF(SUMIF(D139,D139),IF(SUMIF(R143,R143),R143*12/365*H139,IF(SUMIF($F$9,$F$9),$F$9*12/365*H139,"")),"")</f>
        <v/>
      </c>
      <c r="S142" s="47"/>
      <c r="T142" s="26" t="str">
        <f>IF(SUMIF(U140,U140),U140/H139,"")</f>
        <v/>
      </c>
      <c r="U142" s="64"/>
      <c r="V142" s="65"/>
      <c r="W142" s="65"/>
      <c r="X142" s="48" t="str">
        <f>IF(SUMIF(X140,"&gt;0"),IF(X140=U140,"אין חוב",U140-X140),IF(SUMIF(U140,U140),"לא שולם",""))</f>
        <v/>
      </c>
      <c r="Y142" s="49"/>
      <c r="AA142" s="3"/>
      <c r="AB142" s="113"/>
      <c r="AC142" s="113"/>
      <c r="AD142" s="113"/>
      <c r="AE142" s="113"/>
      <c r="AF142" s="113"/>
      <c r="AG142" s="113"/>
      <c r="AH142" s="113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113"/>
      <c r="AC143" s="113"/>
      <c r="AD143" s="113"/>
      <c r="AE143" s="113"/>
      <c r="AF143" s="113"/>
      <c r="AG143" s="113"/>
      <c r="AH143" s="113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113"/>
      <c r="AC144" s="113"/>
      <c r="AD144" s="113"/>
      <c r="AE144" s="113"/>
      <c r="AF144" s="113"/>
      <c r="AG144" s="113"/>
      <c r="AH144" s="113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113"/>
      <c r="AC145" s="113"/>
      <c r="AD145" s="113"/>
      <c r="AE145" s="113"/>
      <c r="AF145" s="113"/>
      <c r="AG145" s="113"/>
      <c r="AH145" s="113"/>
    </row>
    <row r="146" spans="1:34" ht="15.75" x14ac:dyDescent="0.25">
      <c r="A146" s="2"/>
      <c r="C146" s="70" t="s">
        <v>10</v>
      </c>
      <c r="D146" s="72"/>
      <c r="E146" s="72"/>
      <c r="F146" s="72"/>
      <c r="G146" s="73"/>
      <c r="H146" s="18" t="str">
        <f>IF(SUMIF(D146,D146),D146-D139,"")</f>
        <v/>
      </c>
      <c r="I146" s="79" t="s">
        <v>14</v>
      </c>
      <c r="J146" s="54"/>
      <c r="K146" s="55"/>
      <c r="L146" s="19" t="str">
        <f>IF(SUMIF(J146,J146),J146-J139,"")</f>
        <v/>
      </c>
      <c r="M146" s="70" t="s">
        <v>13</v>
      </c>
      <c r="N146" s="54"/>
      <c r="O146" s="55"/>
      <c r="P146" s="19" t="str">
        <f>IF(SUMIF(N146,N146),N146-N139,"")</f>
        <v/>
      </c>
      <c r="Q146" s="70" t="s">
        <v>11</v>
      </c>
      <c r="R146" s="54"/>
      <c r="S146" s="55"/>
      <c r="T146" s="20" t="str">
        <f>IF(SUMIF(R146,R146),R146-R139,"")</f>
        <v/>
      </c>
      <c r="U146" s="58" t="s">
        <v>7</v>
      </c>
      <c r="V146" s="59"/>
      <c r="W146" s="59"/>
      <c r="X146" s="60" t="s">
        <v>8</v>
      </c>
      <c r="Y146" s="61"/>
      <c r="AA146" s="3"/>
      <c r="AB146" s="113"/>
      <c r="AC146" s="113"/>
      <c r="AD146" s="113"/>
      <c r="AE146" s="113"/>
      <c r="AF146" s="113"/>
      <c r="AG146" s="113"/>
      <c r="AH146" s="113"/>
    </row>
    <row r="147" spans="1:34" ht="15.75" customHeight="1" x14ac:dyDescent="0.25">
      <c r="A147" s="2"/>
      <c r="C147" s="71"/>
      <c r="D147" s="74"/>
      <c r="E147" s="74"/>
      <c r="F147" s="74"/>
      <c r="G147" s="75"/>
      <c r="H147" s="21" t="str">
        <f>TEXT(H146,"ימים")</f>
        <v/>
      </c>
      <c r="I147" s="80"/>
      <c r="J147" s="56"/>
      <c r="K147" s="57"/>
      <c r="L147" s="22" t="str">
        <f>TEXT(L146,"קוב")</f>
        <v/>
      </c>
      <c r="M147" s="71"/>
      <c r="N147" s="56"/>
      <c r="O147" s="57"/>
      <c r="P147" s="23" t="str">
        <f>TEXT(P146,"קוט''ש")</f>
        <v/>
      </c>
      <c r="Q147" s="71"/>
      <c r="R147" s="56"/>
      <c r="S147" s="57"/>
      <c r="T147" s="24" t="str">
        <f>TEXT(T146,"מ''ק")</f>
        <v/>
      </c>
      <c r="U147" s="62" t="str">
        <f>IF(SUM(C149:S149)&gt;0,ROUND(SUM(C149:S149),2),"")</f>
        <v/>
      </c>
      <c r="V147" s="63"/>
      <c r="W147" s="63"/>
      <c r="X147" s="66"/>
      <c r="Y147" s="67"/>
      <c r="AA147" s="3"/>
      <c r="AB147" s="113"/>
      <c r="AC147" s="113"/>
      <c r="AD147" s="113"/>
      <c r="AE147" s="113"/>
      <c r="AF147" s="113"/>
      <c r="AG147" s="113"/>
      <c r="AH147" s="113"/>
    </row>
    <row r="148" spans="1:34" ht="15" customHeight="1" x14ac:dyDescent="0.25">
      <c r="A148" s="2"/>
      <c r="C148" s="114"/>
      <c r="D148" s="115"/>
      <c r="E148" s="116"/>
      <c r="F148" s="112" t="str">
        <f>TEXT(F149,"מים")</f>
        <v/>
      </c>
      <c r="G148" s="53" t="str">
        <f>TEXT(G147,"ימים")</f>
        <v>ימים</v>
      </c>
      <c r="H148" s="52" t="str">
        <f>TEXT(H149,"חשמל")</f>
        <v/>
      </c>
      <c r="I148" s="53" t="str">
        <f>TEXT(I147,"ימים")</f>
        <v>ימים</v>
      </c>
      <c r="J148" s="52" t="str">
        <f>TEXT(J149,"גז")</f>
        <v/>
      </c>
      <c r="K148" s="53" t="str">
        <f>TEXT(K147,"ימים")</f>
        <v>ימים</v>
      </c>
      <c r="L148" s="52" t="str">
        <f>TEXT(L149,"ארנונה")</f>
        <v/>
      </c>
      <c r="M148" s="53" t="str">
        <f>TEXT(M147,"ימים")</f>
        <v>ימים</v>
      </c>
      <c r="N148" s="52" t="str">
        <f>TEXT(N149,"גז חודשי")</f>
        <v/>
      </c>
      <c r="O148" s="53" t="str">
        <f>TEXT(O147,"ימים")</f>
        <v>ימים</v>
      </c>
      <c r="P148" s="52" t="str">
        <f>TEXT(P149,"תשלום קבוע")</f>
        <v/>
      </c>
      <c r="Q148" s="53" t="str">
        <f>TEXT(Q147,"ימים")</f>
        <v>ימים</v>
      </c>
      <c r="R148" s="52" t="str">
        <f>TEXT(R149,D142)</f>
        <v/>
      </c>
      <c r="S148" s="53" t="str">
        <f>TEXT(S147,"ימים")</f>
        <v>ימים</v>
      </c>
      <c r="T148" s="25" t="str">
        <f>TEXT(T149,"סך ליום")</f>
        <v/>
      </c>
      <c r="U148" s="62"/>
      <c r="V148" s="63"/>
      <c r="W148" s="63"/>
      <c r="X148" s="68" t="s">
        <v>12</v>
      </c>
      <c r="Y148" s="69"/>
      <c r="AA148" s="3"/>
      <c r="AB148" s="113"/>
      <c r="AC148" s="113"/>
      <c r="AD148" s="113"/>
      <c r="AE148" s="113"/>
      <c r="AF148" s="113"/>
      <c r="AG148" s="113"/>
      <c r="AH148" s="113"/>
    </row>
    <row r="149" spans="1:34" ht="15.75" customHeight="1" thickBot="1" x14ac:dyDescent="0.3">
      <c r="A149" s="2"/>
      <c r="C149" s="117"/>
      <c r="D149" s="118"/>
      <c r="E149" s="119"/>
      <c r="F149" s="51" t="str">
        <f>IF(SUMIF(J146,J146),IF(SUMIF(F150,F150),L146*F150,L146*$F$3),"")</f>
        <v/>
      </c>
      <c r="G149" s="47"/>
      <c r="H149" s="46" t="str">
        <f>IF(SUMIF(N146,N146),IF(SUMIF(H150,H150),P146*H150,P146*$F$4),"")</f>
        <v/>
      </c>
      <c r="I149" s="47"/>
      <c r="J149" s="46" t="str">
        <f>IF(SUMIF(R146,R146),IF(SUMIF(J150,J150),T146*J150,T146*$F$5),"")</f>
        <v/>
      </c>
      <c r="K149" s="47"/>
      <c r="L149" s="46" t="str">
        <f>IF(SUMIF(D146,D146),IF(SUMIF(L150,L150),L150*12/365*H146,IF(SUMIF($F$6,$F$6),$F$6*12/365*H146,"")),"")</f>
        <v/>
      </c>
      <c r="M149" s="47"/>
      <c r="N149" s="46" t="str">
        <f>IF(SUMIF(D146,D146),IF(SUMIF(N150,N150),N150*12/365*H146,IF(SUMIF($F$7,$F$7),$F$7*12/365*H146,"")),"")</f>
        <v/>
      </c>
      <c r="O149" s="47"/>
      <c r="P149" s="46" t="str">
        <f>IF(SUMIF(D146,D146),IF(SUMIF(P150,P150),P150*12/365*H146,IF(SUMIF($F$8,$F$8),$F$8*12/365*H146,"")),"")</f>
        <v/>
      </c>
      <c r="Q149" s="47"/>
      <c r="R149" s="46" t="str">
        <f>IF(SUMIF(D146,D146),IF(SUMIF(R150,R150),R150*12/365*H146,IF(SUMIF($F$9,$F$9),$F$9*12/365*H146,"")),"")</f>
        <v/>
      </c>
      <c r="S149" s="47"/>
      <c r="T149" s="26" t="str">
        <f>IF(SUMIF(U147,U147),U147/H146,"")</f>
        <v/>
      </c>
      <c r="U149" s="64"/>
      <c r="V149" s="65"/>
      <c r="W149" s="65"/>
      <c r="X149" s="48" t="str">
        <f>IF(SUMIF(X147,"&gt;0"),IF(X147=U147,"אין חוב",U147-X147),IF(SUMIF(U147,U147),"לא שולם",""))</f>
        <v/>
      </c>
      <c r="Y149" s="49"/>
      <c r="AA149" s="3"/>
      <c r="AB149" s="113"/>
      <c r="AC149" s="113"/>
      <c r="AD149" s="113"/>
      <c r="AE149" s="113"/>
      <c r="AF149" s="113"/>
      <c r="AG149" s="113"/>
      <c r="AH149" s="113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N101:O101"/>
    <mergeCell ref="P101:Q101"/>
    <mergeCell ref="R101:S101"/>
    <mergeCell ref="N136:O136"/>
    <mergeCell ref="P136:Q136"/>
    <mergeCell ref="R136:S136"/>
    <mergeCell ref="D141:E141"/>
    <mergeCell ref="D142:E142"/>
    <mergeCell ref="F143:G143"/>
    <mergeCell ref="H143:I143"/>
    <mergeCell ref="L143:M143"/>
    <mergeCell ref="N143:O143"/>
    <mergeCell ref="P143:Q143"/>
    <mergeCell ref="R143:S143"/>
    <mergeCell ref="N122:O122"/>
    <mergeCell ref="P122:Q122"/>
    <mergeCell ref="R122:S122"/>
    <mergeCell ref="D127:E127"/>
    <mergeCell ref="D128:E128"/>
    <mergeCell ref="F129:G129"/>
    <mergeCell ref="H129:I129"/>
    <mergeCell ref="L129:M129"/>
    <mergeCell ref="N129:O129"/>
    <mergeCell ref="P129:Q129"/>
    <mergeCell ref="R129:S129"/>
    <mergeCell ref="N108:O108"/>
    <mergeCell ref="P108:Q108"/>
    <mergeCell ref="R108:S108"/>
    <mergeCell ref="D113:E113"/>
    <mergeCell ref="D114:E114"/>
    <mergeCell ref="F115:G115"/>
    <mergeCell ref="H115:I115"/>
    <mergeCell ref="L115:M115"/>
    <mergeCell ref="N115:O115"/>
    <mergeCell ref="P115:Q115"/>
    <mergeCell ref="R115:S115"/>
    <mergeCell ref="N87:O87"/>
    <mergeCell ref="P87:Q87"/>
    <mergeCell ref="R87:S87"/>
    <mergeCell ref="D92:E92"/>
    <mergeCell ref="D93:E93"/>
    <mergeCell ref="F94:G94"/>
    <mergeCell ref="H94:I94"/>
    <mergeCell ref="L94:M94"/>
    <mergeCell ref="N94:O94"/>
    <mergeCell ref="P94:Q94"/>
    <mergeCell ref="R94:S94"/>
    <mergeCell ref="N73:O73"/>
    <mergeCell ref="P73:Q73"/>
    <mergeCell ref="R73:S73"/>
    <mergeCell ref="D78:E78"/>
    <mergeCell ref="D79:E79"/>
    <mergeCell ref="F80:G80"/>
    <mergeCell ref="H80:I80"/>
    <mergeCell ref="L80:M80"/>
    <mergeCell ref="N80:O80"/>
    <mergeCell ref="P80:Q80"/>
    <mergeCell ref="R80:S80"/>
    <mergeCell ref="N59:O59"/>
    <mergeCell ref="P59:Q59"/>
    <mergeCell ref="R59:S59"/>
    <mergeCell ref="D64:E64"/>
    <mergeCell ref="D65:E65"/>
    <mergeCell ref="F66:G66"/>
    <mergeCell ref="H66:I66"/>
    <mergeCell ref="L66:M66"/>
    <mergeCell ref="N66:O66"/>
    <mergeCell ref="P66:Q66"/>
    <mergeCell ref="R66:S66"/>
    <mergeCell ref="N45:O45"/>
    <mergeCell ref="P45:Q45"/>
    <mergeCell ref="R45:S45"/>
    <mergeCell ref="D50:E50"/>
    <mergeCell ref="D51:E51"/>
    <mergeCell ref="F52:G52"/>
    <mergeCell ref="H52:I52"/>
    <mergeCell ref="L52:M52"/>
    <mergeCell ref="N52:O52"/>
    <mergeCell ref="P52:Q52"/>
    <mergeCell ref="R52:S52"/>
    <mergeCell ref="N31:O31"/>
    <mergeCell ref="P31:Q31"/>
    <mergeCell ref="R31:S31"/>
    <mergeCell ref="D36:E36"/>
    <mergeCell ref="D37:E37"/>
    <mergeCell ref="F38:G38"/>
    <mergeCell ref="H38:I38"/>
    <mergeCell ref="L38:M38"/>
    <mergeCell ref="N38:O38"/>
    <mergeCell ref="P38:Q38"/>
    <mergeCell ref="R38:S38"/>
    <mergeCell ref="N17:O17"/>
    <mergeCell ref="P17:Q17"/>
    <mergeCell ref="R17:S17"/>
    <mergeCell ref="F24:G24"/>
    <mergeCell ref="H24:I24"/>
    <mergeCell ref="L24:M24"/>
    <mergeCell ref="N24:O24"/>
    <mergeCell ref="P24:Q24"/>
    <mergeCell ref="R24:S24"/>
    <mergeCell ref="D2:G2"/>
    <mergeCell ref="D3:E3"/>
    <mergeCell ref="F3:G3"/>
    <mergeCell ref="N3:O3"/>
    <mergeCell ref="V3:W3"/>
    <mergeCell ref="D4:E4"/>
    <mergeCell ref="F4:G4"/>
    <mergeCell ref="N4:O4"/>
    <mergeCell ref="V4:W4"/>
    <mergeCell ref="D7:E7"/>
    <mergeCell ref="F7:G7"/>
    <mergeCell ref="N7:O7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R13:S14"/>
    <mergeCell ref="U13:W13"/>
    <mergeCell ref="X13:Y13"/>
    <mergeCell ref="U14:W16"/>
    <mergeCell ref="X14:Y14"/>
    <mergeCell ref="P15:Q15"/>
    <mergeCell ref="R15:S15"/>
    <mergeCell ref="X15:Y15"/>
    <mergeCell ref="D9:E9"/>
    <mergeCell ref="F9:G9"/>
    <mergeCell ref="D13:G14"/>
    <mergeCell ref="I13:I14"/>
    <mergeCell ref="J13:K14"/>
    <mergeCell ref="M13:M14"/>
    <mergeCell ref="D15:E15"/>
    <mergeCell ref="D16:E16"/>
    <mergeCell ref="N16:O16"/>
    <mergeCell ref="F15:G15"/>
    <mergeCell ref="H15:I15"/>
    <mergeCell ref="J15:K15"/>
    <mergeCell ref="L15:M15"/>
    <mergeCell ref="N15:O15"/>
    <mergeCell ref="N13:O14"/>
    <mergeCell ref="Q13:Q14"/>
    <mergeCell ref="C13:C14"/>
    <mergeCell ref="J17:K17"/>
    <mergeCell ref="C20:C21"/>
    <mergeCell ref="D20:G21"/>
    <mergeCell ref="I20:I21"/>
    <mergeCell ref="J20:K21"/>
    <mergeCell ref="M20:M21"/>
    <mergeCell ref="F16:G16"/>
    <mergeCell ref="H16:I16"/>
    <mergeCell ref="J16:K16"/>
    <mergeCell ref="L16:M16"/>
    <mergeCell ref="F17:G17"/>
    <mergeCell ref="H17:I17"/>
    <mergeCell ref="L17:M17"/>
    <mergeCell ref="R20:S21"/>
    <mergeCell ref="U20:W20"/>
    <mergeCell ref="X20:Y20"/>
    <mergeCell ref="U21:W23"/>
    <mergeCell ref="X21:Y21"/>
    <mergeCell ref="P22:Q22"/>
    <mergeCell ref="R22:S22"/>
    <mergeCell ref="X22:Y22"/>
    <mergeCell ref="P16:Q16"/>
    <mergeCell ref="R16:S16"/>
    <mergeCell ref="X16:Y16"/>
    <mergeCell ref="N23:O23"/>
    <mergeCell ref="F22:G22"/>
    <mergeCell ref="H22:I22"/>
    <mergeCell ref="J22:K22"/>
    <mergeCell ref="L22:M22"/>
    <mergeCell ref="N22:O22"/>
    <mergeCell ref="N20:O21"/>
    <mergeCell ref="Q20:Q21"/>
    <mergeCell ref="D22:E22"/>
    <mergeCell ref="D23:E23"/>
    <mergeCell ref="J24:K24"/>
    <mergeCell ref="C27:C28"/>
    <mergeCell ref="D27:G28"/>
    <mergeCell ref="I27:I28"/>
    <mergeCell ref="J27:K28"/>
    <mergeCell ref="M27:M28"/>
    <mergeCell ref="F23:G23"/>
    <mergeCell ref="H23:I23"/>
    <mergeCell ref="J23:K23"/>
    <mergeCell ref="L23:M23"/>
    <mergeCell ref="R27:S28"/>
    <mergeCell ref="U27:W27"/>
    <mergeCell ref="X27:Y27"/>
    <mergeCell ref="U28:W30"/>
    <mergeCell ref="X28:Y28"/>
    <mergeCell ref="P29:Q29"/>
    <mergeCell ref="R29:S29"/>
    <mergeCell ref="X29:Y29"/>
    <mergeCell ref="P23:Q23"/>
    <mergeCell ref="R23:S23"/>
    <mergeCell ref="X23:Y23"/>
    <mergeCell ref="N30:O30"/>
    <mergeCell ref="F29:G29"/>
    <mergeCell ref="H29:I29"/>
    <mergeCell ref="J29:K29"/>
    <mergeCell ref="L29:M29"/>
    <mergeCell ref="N29:O29"/>
    <mergeCell ref="N27:O28"/>
    <mergeCell ref="Q27:Q28"/>
    <mergeCell ref="D29:E29"/>
    <mergeCell ref="D30:E30"/>
    <mergeCell ref="J31:K31"/>
    <mergeCell ref="C34:C35"/>
    <mergeCell ref="D34:G35"/>
    <mergeCell ref="I34:I35"/>
    <mergeCell ref="J34:K35"/>
    <mergeCell ref="M34:M35"/>
    <mergeCell ref="F30:G30"/>
    <mergeCell ref="H30:I30"/>
    <mergeCell ref="J30:K30"/>
    <mergeCell ref="L30:M30"/>
    <mergeCell ref="F31:G31"/>
    <mergeCell ref="H31:I31"/>
    <mergeCell ref="L31:M31"/>
    <mergeCell ref="R34:S35"/>
    <mergeCell ref="U34:W34"/>
    <mergeCell ref="X34:Y34"/>
    <mergeCell ref="U35:W37"/>
    <mergeCell ref="X35:Y35"/>
    <mergeCell ref="P36:Q36"/>
    <mergeCell ref="R36:S36"/>
    <mergeCell ref="X36:Y36"/>
    <mergeCell ref="P30:Q30"/>
    <mergeCell ref="R30:S30"/>
    <mergeCell ref="X30:Y30"/>
    <mergeCell ref="N37:O37"/>
    <mergeCell ref="F36:G36"/>
    <mergeCell ref="H36:I36"/>
    <mergeCell ref="J36:K36"/>
    <mergeCell ref="L36:M36"/>
    <mergeCell ref="N36:O36"/>
    <mergeCell ref="N34:O35"/>
    <mergeCell ref="Q34:Q35"/>
    <mergeCell ref="J38:K38"/>
    <mergeCell ref="C41:C42"/>
    <mergeCell ref="D41:G42"/>
    <mergeCell ref="I41:I42"/>
    <mergeCell ref="J41:K42"/>
    <mergeCell ref="M41:M42"/>
    <mergeCell ref="F37:G37"/>
    <mergeCell ref="H37:I37"/>
    <mergeCell ref="J37:K37"/>
    <mergeCell ref="L37:M37"/>
    <mergeCell ref="R41:S42"/>
    <mergeCell ref="U41:W41"/>
    <mergeCell ref="X41:Y41"/>
    <mergeCell ref="U42:W44"/>
    <mergeCell ref="X42:Y42"/>
    <mergeCell ref="P43:Q43"/>
    <mergeCell ref="R43:S43"/>
    <mergeCell ref="X43:Y43"/>
    <mergeCell ref="P37:Q37"/>
    <mergeCell ref="R37:S37"/>
    <mergeCell ref="X37:Y37"/>
    <mergeCell ref="N44:O44"/>
    <mergeCell ref="F43:G43"/>
    <mergeCell ref="H43:I43"/>
    <mergeCell ref="J43:K43"/>
    <mergeCell ref="L43:M43"/>
    <mergeCell ref="N43:O43"/>
    <mergeCell ref="N41:O42"/>
    <mergeCell ref="Q41:Q42"/>
    <mergeCell ref="D43:E43"/>
    <mergeCell ref="D44:E44"/>
    <mergeCell ref="J45:K45"/>
    <mergeCell ref="C48:C49"/>
    <mergeCell ref="D48:G49"/>
    <mergeCell ref="I48:I49"/>
    <mergeCell ref="J48:K49"/>
    <mergeCell ref="M48:M49"/>
    <mergeCell ref="F44:G44"/>
    <mergeCell ref="H44:I44"/>
    <mergeCell ref="J44:K44"/>
    <mergeCell ref="L44:M44"/>
    <mergeCell ref="F45:G45"/>
    <mergeCell ref="H45:I45"/>
    <mergeCell ref="L45:M45"/>
    <mergeCell ref="R48:S49"/>
    <mergeCell ref="U48:W48"/>
    <mergeCell ref="X48:Y48"/>
    <mergeCell ref="U49:W51"/>
    <mergeCell ref="X49:Y49"/>
    <mergeCell ref="P50:Q50"/>
    <mergeCell ref="R50:S50"/>
    <mergeCell ref="X50:Y50"/>
    <mergeCell ref="P44:Q44"/>
    <mergeCell ref="R44:S44"/>
    <mergeCell ref="X44:Y44"/>
    <mergeCell ref="N51:O51"/>
    <mergeCell ref="F50:G50"/>
    <mergeCell ref="H50:I50"/>
    <mergeCell ref="J50:K50"/>
    <mergeCell ref="L50:M50"/>
    <mergeCell ref="N50:O50"/>
    <mergeCell ref="N48:O49"/>
    <mergeCell ref="Q48:Q49"/>
    <mergeCell ref="J52:K52"/>
    <mergeCell ref="C55:C56"/>
    <mergeCell ref="D55:G56"/>
    <mergeCell ref="I55:I56"/>
    <mergeCell ref="J55:K56"/>
    <mergeCell ref="M55:M56"/>
    <mergeCell ref="F51:G51"/>
    <mergeCell ref="H51:I51"/>
    <mergeCell ref="J51:K51"/>
    <mergeCell ref="L51:M51"/>
    <mergeCell ref="R55:S56"/>
    <mergeCell ref="U55:W55"/>
    <mergeCell ref="X55:Y55"/>
    <mergeCell ref="U56:W58"/>
    <mergeCell ref="X56:Y56"/>
    <mergeCell ref="P57:Q57"/>
    <mergeCell ref="R57:S57"/>
    <mergeCell ref="X57:Y57"/>
    <mergeCell ref="P51:Q51"/>
    <mergeCell ref="R51:S51"/>
    <mergeCell ref="X51:Y51"/>
    <mergeCell ref="N58:O58"/>
    <mergeCell ref="F57:G57"/>
    <mergeCell ref="H57:I57"/>
    <mergeCell ref="J57:K57"/>
    <mergeCell ref="L57:M57"/>
    <mergeCell ref="N57:O57"/>
    <mergeCell ref="N55:O56"/>
    <mergeCell ref="Q55:Q56"/>
    <mergeCell ref="D57:E57"/>
    <mergeCell ref="D58:E58"/>
    <mergeCell ref="J59:K59"/>
    <mergeCell ref="C62:C63"/>
    <mergeCell ref="D62:G63"/>
    <mergeCell ref="I62:I63"/>
    <mergeCell ref="J62:K63"/>
    <mergeCell ref="M62:M63"/>
    <mergeCell ref="F58:G58"/>
    <mergeCell ref="H58:I58"/>
    <mergeCell ref="J58:K58"/>
    <mergeCell ref="L58:M58"/>
    <mergeCell ref="F59:G59"/>
    <mergeCell ref="H59:I59"/>
    <mergeCell ref="L59:M59"/>
    <mergeCell ref="R62:S63"/>
    <mergeCell ref="U62:W62"/>
    <mergeCell ref="X62:Y62"/>
    <mergeCell ref="U63:W65"/>
    <mergeCell ref="X63:Y63"/>
    <mergeCell ref="P64:Q64"/>
    <mergeCell ref="R64:S64"/>
    <mergeCell ref="X64:Y64"/>
    <mergeCell ref="P58:Q58"/>
    <mergeCell ref="R58:S58"/>
    <mergeCell ref="X58:Y58"/>
    <mergeCell ref="N65:O65"/>
    <mergeCell ref="F64:G64"/>
    <mergeCell ref="H64:I64"/>
    <mergeCell ref="J64:K64"/>
    <mergeCell ref="L64:M64"/>
    <mergeCell ref="N64:O64"/>
    <mergeCell ref="N62:O63"/>
    <mergeCell ref="Q62:Q63"/>
    <mergeCell ref="J66:K66"/>
    <mergeCell ref="C69:C70"/>
    <mergeCell ref="D69:G70"/>
    <mergeCell ref="I69:I70"/>
    <mergeCell ref="J69:K70"/>
    <mergeCell ref="M69:M70"/>
    <mergeCell ref="F65:G65"/>
    <mergeCell ref="H65:I65"/>
    <mergeCell ref="J65:K65"/>
    <mergeCell ref="L65:M65"/>
    <mergeCell ref="R69:S70"/>
    <mergeCell ref="U69:W69"/>
    <mergeCell ref="X69:Y69"/>
    <mergeCell ref="U70:W72"/>
    <mergeCell ref="X70:Y70"/>
    <mergeCell ref="P71:Q71"/>
    <mergeCell ref="R71:S71"/>
    <mergeCell ref="X71:Y71"/>
    <mergeCell ref="P65:Q65"/>
    <mergeCell ref="R65:S65"/>
    <mergeCell ref="X65:Y65"/>
    <mergeCell ref="N72:O72"/>
    <mergeCell ref="F71:G71"/>
    <mergeCell ref="H71:I71"/>
    <mergeCell ref="J71:K71"/>
    <mergeCell ref="L71:M71"/>
    <mergeCell ref="N71:O71"/>
    <mergeCell ref="N69:O70"/>
    <mergeCell ref="Q69:Q70"/>
    <mergeCell ref="D71:E71"/>
    <mergeCell ref="D72:E72"/>
    <mergeCell ref="J73:K73"/>
    <mergeCell ref="C76:C77"/>
    <mergeCell ref="D76:G77"/>
    <mergeCell ref="I76:I77"/>
    <mergeCell ref="J76:K77"/>
    <mergeCell ref="M76:M77"/>
    <mergeCell ref="F72:G72"/>
    <mergeCell ref="H72:I72"/>
    <mergeCell ref="J72:K72"/>
    <mergeCell ref="L72:M72"/>
    <mergeCell ref="F73:G73"/>
    <mergeCell ref="H73:I73"/>
    <mergeCell ref="L73:M73"/>
    <mergeCell ref="R76:S77"/>
    <mergeCell ref="U76:W76"/>
    <mergeCell ref="X76:Y76"/>
    <mergeCell ref="U77:W79"/>
    <mergeCell ref="X77:Y77"/>
    <mergeCell ref="P78:Q78"/>
    <mergeCell ref="R78:S78"/>
    <mergeCell ref="X78:Y78"/>
    <mergeCell ref="P72:Q72"/>
    <mergeCell ref="R72:S72"/>
    <mergeCell ref="X72:Y72"/>
    <mergeCell ref="N79:O79"/>
    <mergeCell ref="F78:G78"/>
    <mergeCell ref="H78:I78"/>
    <mergeCell ref="J78:K78"/>
    <mergeCell ref="L78:M78"/>
    <mergeCell ref="N78:O78"/>
    <mergeCell ref="N76:O77"/>
    <mergeCell ref="Q76:Q77"/>
    <mergeCell ref="J80:K80"/>
    <mergeCell ref="C83:C84"/>
    <mergeCell ref="D83:G84"/>
    <mergeCell ref="I83:I84"/>
    <mergeCell ref="J83:K84"/>
    <mergeCell ref="M83:M84"/>
    <mergeCell ref="F79:G79"/>
    <mergeCell ref="H79:I79"/>
    <mergeCell ref="J79:K79"/>
    <mergeCell ref="L79:M79"/>
    <mergeCell ref="R83:S84"/>
    <mergeCell ref="U83:W83"/>
    <mergeCell ref="X83:Y83"/>
    <mergeCell ref="U84:W86"/>
    <mergeCell ref="X84:Y84"/>
    <mergeCell ref="P85:Q85"/>
    <mergeCell ref="R85:S85"/>
    <mergeCell ref="X85:Y85"/>
    <mergeCell ref="P79:Q79"/>
    <mergeCell ref="R79:S79"/>
    <mergeCell ref="X79:Y79"/>
    <mergeCell ref="N86:O86"/>
    <mergeCell ref="F85:G85"/>
    <mergeCell ref="H85:I85"/>
    <mergeCell ref="J85:K85"/>
    <mergeCell ref="L85:M85"/>
    <mergeCell ref="N85:O85"/>
    <mergeCell ref="N83:O84"/>
    <mergeCell ref="Q83:Q84"/>
    <mergeCell ref="D85:E85"/>
    <mergeCell ref="D86:E86"/>
    <mergeCell ref="J87:K87"/>
    <mergeCell ref="C90:C91"/>
    <mergeCell ref="D90:G91"/>
    <mergeCell ref="I90:I91"/>
    <mergeCell ref="J90:K91"/>
    <mergeCell ref="M90:M91"/>
    <mergeCell ref="F86:G86"/>
    <mergeCell ref="H86:I86"/>
    <mergeCell ref="J86:K86"/>
    <mergeCell ref="L86:M86"/>
    <mergeCell ref="F87:G87"/>
    <mergeCell ref="H87:I87"/>
    <mergeCell ref="L87:M87"/>
    <mergeCell ref="R90:S91"/>
    <mergeCell ref="U90:W90"/>
    <mergeCell ref="X90:Y90"/>
    <mergeCell ref="U91:W93"/>
    <mergeCell ref="X91:Y91"/>
    <mergeCell ref="P92:Q92"/>
    <mergeCell ref="R92:S92"/>
    <mergeCell ref="X92:Y92"/>
    <mergeCell ref="P86:Q86"/>
    <mergeCell ref="R86:S86"/>
    <mergeCell ref="X86:Y86"/>
    <mergeCell ref="N93:O93"/>
    <mergeCell ref="F92:G92"/>
    <mergeCell ref="H92:I92"/>
    <mergeCell ref="J92:K92"/>
    <mergeCell ref="L92:M92"/>
    <mergeCell ref="N92:O92"/>
    <mergeCell ref="N90:O91"/>
    <mergeCell ref="Q90:Q91"/>
    <mergeCell ref="J94:K94"/>
    <mergeCell ref="C97:C98"/>
    <mergeCell ref="D97:G98"/>
    <mergeCell ref="I97:I98"/>
    <mergeCell ref="J97:K98"/>
    <mergeCell ref="M97:M98"/>
    <mergeCell ref="F93:G93"/>
    <mergeCell ref="H93:I93"/>
    <mergeCell ref="J93:K93"/>
    <mergeCell ref="L93:M93"/>
    <mergeCell ref="R97:S98"/>
    <mergeCell ref="U97:W97"/>
    <mergeCell ref="X97:Y97"/>
    <mergeCell ref="U98:W100"/>
    <mergeCell ref="X98:Y98"/>
    <mergeCell ref="P99:Q99"/>
    <mergeCell ref="R99:S99"/>
    <mergeCell ref="X99:Y99"/>
    <mergeCell ref="P93:Q93"/>
    <mergeCell ref="R93:S93"/>
    <mergeCell ref="X93:Y93"/>
    <mergeCell ref="N100:O100"/>
    <mergeCell ref="F99:G99"/>
    <mergeCell ref="H99:I99"/>
    <mergeCell ref="J99:K99"/>
    <mergeCell ref="L99:M99"/>
    <mergeCell ref="N99:O99"/>
    <mergeCell ref="N97:O98"/>
    <mergeCell ref="Q97:Q98"/>
    <mergeCell ref="D99:E99"/>
    <mergeCell ref="D100:E100"/>
    <mergeCell ref="J101:K101"/>
    <mergeCell ref="C104:C105"/>
    <mergeCell ref="D104:G105"/>
    <mergeCell ref="I104:I105"/>
    <mergeCell ref="J104:K105"/>
    <mergeCell ref="M104:M105"/>
    <mergeCell ref="F100:G100"/>
    <mergeCell ref="H100:I100"/>
    <mergeCell ref="J100:K100"/>
    <mergeCell ref="L100:M100"/>
    <mergeCell ref="F101:G101"/>
    <mergeCell ref="H101:I101"/>
    <mergeCell ref="L101:M101"/>
    <mergeCell ref="R104:S105"/>
    <mergeCell ref="U104:W104"/>
    <mergeCell ref="X104:Y104"/>
    <mergeCell ref="U105:W107"/>
    <mergeCell ref="X105:Y105"/>
    <mergeCell ref="P106:Q106"/>
    <mergeCell ref="R106:S106"/>
    <mergeCell ref="X106:Y106"/>
    <mergeCell ref="P100:Q100"/>
    <mergeCell ref="R100:S100"/>
    <mergeCell ref="X100:Y100"/>
    <mergeCell ref="N107:O107"/>
    <mergeCell ref="F106:G106"/>
    <mergeCell ref="H106:I106"/>
    <mergeCell ref="J106:K106"/>
    <mergeCell ref="L106:M106"/>
    <mergeCell ref="N106:O106"/>
    <mergeCell ref="N104:O105"/>
    <mergeCell ref="Q104:Q105"/>
    <mergeCell ref="D106:E106"/>
    <mergeCell ref="D107:E107"/>
    <mergeCell ref="J108:K108"/>
    <mergeCell ref="C111:C112"/>
    <mergeCell ref="D111:G112"/>
    <mergeCell ref="I111:I112"/>
    <mergeCell ref="J111:K112"/>
    <mergeCell ref="M111:M112"/>
    <mergeCell ref="F107:G107"/>
    <mergeCell ref="H107:I107"/>
    <mergeCell ref="J107:K107"/>
    <mergeCell ref="L107:M107"/>
    <mergeCell ref="F108:G108"/>
    <mergeCell ref="H108:I108"/>
    <mergeCell ref="L108:M108"/>
    <mergeCell ref="R111:S112"/>
    <mergeCell ref="U111:W111"/>
    <mergeCell ref="X111:Y111"/>
    <mergeCell ref="U112:W114"/>
    <mergeCell ref="X112:Y112"/>
    <mergeCell ref="P113:Q113"/>
    <mergeCell ref="R113:S113"/>
    <mergeCell ref="X113:Y113"/>
    <mergeCell ref="P107:Q107"/>
    <mergeCell ref="R107:S107"/>
    <mergeCell ref="X107:Y107"/>
    <mergeCell ref="N114:O114"/>
    <mergeCell ref="F113:G113"/>
    <mergeCell ref="H113:I113"/>
    <mergeCell ref="J113:K113"/>
    <mergeCell ref="L113:M113"/>
    <mergeCell ref="N113:O113"/>
    <mergeCell ref="N111:O112"/>
    <mergeCell ref="Q111:Q112"/>
    <mergeCell ref="J115:K115"/>
    <mergeCell ref="C118:C119"/>
    <mergeCell ref="D118:G119"/>
    <mergeCell ref="I118:I119"/>
    <mergeCell ref="J118:K119"/>
    <mergeCell ref="M118:M119"/>
    <mergeCell ref="F114:G114"/>
    <mergeCell ref="H114:I114"/>
    <mergeCell ref="J114:K114"/>
    <mergeCell ref="L114:M114"/>
    <mergeCell ref="R118:S119"/>
    <mergeCell ref="U118:W118"/>
    <mergeCell ref="X118:Y118"/>
    <mergeCell ref="U119:W121"/>
    <mergeCell ref="X119:Y119"/>
    <mergeCell ref="P120:Q120"/>
    <mergeCell ref="R120:S120"/>
    <mergeCell ref="X120:Y120"/>
    <mergeCell ref="P114:Q114"/>
    <mergeCell ref="R114:S114"/>
    <mergeCell ref="X114:Y114"/>
    <mergeCell ref="N121:O121"/>
    <mergeCell ref="F120:G120"/>
    <mergeCell ref="H120:I120"/>
    <mergeCell ref="J120:K120"/>
    <mergeCell ref="L120:M120"/>
    <mergeCell ref="N120:O120"/>
    <mergeCell ref="N118:O119"/>
    <mergeCell ref="Q118:Q119"/>
    <mergeCell ref="D120:E120"/>
    <mergeCell ref="D121:E121"/>
    <mergeCell ref="J122:K122"/>
    <mergeCell ref="C125:C126"/>
    <mergeCell ref="D125:G126"/>
    <mergeCell ref="I125:I126"/>
    <mergeCell ref="J125:K126"/>
    <mergeCell ref="M125:M126"/>
    <mergeCell ref="F121:G121"/>
    <mergeCell ref="H121:I121"/>
    <mergeCell ref="J121:K121"/>
    <mergeCell ref="L121:M121"/>
    <mergeCell ref="F122:G122"/>
    <mergeCell ref="H122:I122"/>
    <mergeCell ref="L122:M122"/>
    <mergeCell ref="R125:S126"/>
    <mergeCell ref="U125:W125"/>
    <mergeCell ref="X125:Y125"/>
    <mergeCell ref="U126:W128"/>
    <mergeCell ref="X126:Y126"/>
    <mergeCell ref="P127:Q127"/>
    <mergeCell ref="R127:S127"/>
    <mergeCell ref="X127:Y127"/>
    <mergeCell ref="P121:Q121"/>
    <mergeCell ref="R121:S121"/>
    <mergeCell ref="X121:Y121"/>
    <mergeCell ref="N128:O128"/>
    <mergeCell ref="F127:G127"/>
    <mergeCell ref="H127:I127"/>
    <mergeCell ref="J127:K127"/>
    <mergeCell ref="L127:M127"/>
    <mergeCell ref="N127:O127"/>
    <mergeCell ref="N125:O126"/>
    <mergeCell ref="Q125:Q126"/>
    <mergeCell ref="J129:K129"/>
    <mergeCell ref="C132:C133"/>
    <mergeCell ref="D132:G133"/>
    <mergeCell ref="I132:I133"/>
    <mergeCell ref="J132:K133"/>
    <mergeCell ref="M132:M133"/>
    <mergeCell ref="F128:G128"/>
    <mergeCell ref="H128:I128"/>
    <mergeCell ref="J128:K128"/>
    <mergeCell ref="L128:M128"/>
    <mergeCell ref="R132:S133"/>
    <mergeCell ref="U132:W132"/>
    <mergeCell ref="X132:Y132"/>
    <mergeCell ref="U133:W135"/>
    <mergeCell ref="X133:Y133"/>
    <mergeCell ref="P134:Q134"/>
    <mergeCell ref="R134:S134"/>
    <mergeCell ref="X134:Y134"/>
    <mergeCell ref="P128:Q128"/>
    <mergeCell ref="R128:S128"/>
    <mergeCell ref="X128:Y128"/>
    <mergeCell ref="N135:O135"/>
    <mergeCell ref="F134:G134"/>
    <mergeCell ref="H134:I134"/>
    <mergeCell ref="J134:K134"/>
    <mergeCell ref="L134:M134"/>
    <mergeCell ref="N134:O134"/>
    <mergeCell ref="N132:O133"/>
    <mergeCell ref="Q132:Q133"/>
    <mergeCell ref="D134:E134"/>
    <mergeCell ref="D135:E135"/>
    <mergeCell ref="J136:K136"/>
    <mergeCell ref="C139:C140"/>
    <mergeCell ref="D139:G140"/>
    <mergeCell ref="I139:I140"/>
    <mergeCell ref="J139:K140"/>
    <mergeCell ref="M139:M140"/>
    <mergeCell ref="F135:G135"/>
    <mergeCell ref="H135:I135"/>
    <mergeCell ref="J135:K135"/>
    <mergeCell ref="L135:M135"/>
    <mergeCell ref="F136:G136"/>
    <mergeCell ref="H136:I136"/>
    <mergeCell ref="L136:M136"/>
    <mergeCell ref="R139:S140"/>
    <mergeCell ref="U139:W139"/>
    <mergeCell ref="X139:Y139"/>
    <mergeCell ref="U140:W142"/>
    <mergeCell ref="X140:Y140"/>
    <mergeCell ref="P141:Q141"/>
    <mergeCell ref="R141:S141"/>
    <mergeCell ref="X141:Y141"/>
    <mergeCell ref="P135:Q135"/>
    <mergeCell ref="R135:S135"/>
    <mergeCell ref="X135:Y135"/>
    <mergeCell ref="N142:O142"/>
    <mergeCell ref="F141:G141"/>
    <mergeCell ref="H141:I141"/>
    <mergeCell ref="J141:K141"/>
    <mergeCell ref="L141:M141"/>
    <mergeCell ref="N141:O141"/>
    <mergeCell ref="N139:O140"/>
    <mergeCell ref="Q139:Q140"/>
    <mergeCell ref="J143:K143"/>
    <mergeCell ref="C146:C147"/>
    <mergeCell ref="D146:G147"/>
    <mergeCell ref="I146:I147"/>
    <mergeCell ref="J146:K147"/>
    <mergeCell ref="M146:M147"/>
    <mergeCell ref="F142:G142"/>
    <mergeCell ref="H142:I142"/>
    <mergeCell ref="J142:K142"/>
    <mergeCell ref="L142:M142"/>
    <mergeCell ref="U146:W146"/>
    <mergeCell ref="X146:Y146"/>
    <mergeCell ref="U147:W149"/>
    <mergeCell ref="X147:Y147"/>
    <mergeCell ref="P148:Q148"/>
    <mergeCell ref="R148:S148"/>
    <mergeCell ref="X148:Y148"/>
    <mergeCell ref="P142:Q142"/>
    <mergeCell ref="R142:S142"/>
    <mergeCell ref="X142:Y142"/>
    <mergeCell ref="F148:G148"/>
    <mergeCell ref="H148:I148"/>
    <mergeCell ref="J148:K148"/>
    <mergeCell ref="L148:M148"/>
    <mergeCell ref="N148:O148"/>
    <mergeCell ref="N146:O147"/>
    <mergeCell ref="Q146:Q147"/>
    <mergeCell ref="R146:S147"/>
    <mergeCell ref="D148:E148"/>
    <mergeCell ref="P149:Q149"/>
    <mergeCell ref="R149:S149"/>
    <mergeCell ref="X149:Y149"/>
    <mergeCell ref="J150:K150"/>
    <mergeCell ref="F149:G149"/>
    <mergeCell ref="H149:I149"/>
    <mergeCell ref="J149:K149"/>
    <mergeCell ref="L149:M149"/>
    <mergeCell ref="N149:O149"/>
    <mergeCell ref="D149:E149"/>
    <mergeCell ref="F150:G150"/>
    <mergeCell ref="H150:I150"/>
    <mergeCell ref="L150:M150"/>
    <mergeCell ref="N150:O150"/>
    <mergeCell ref="P150:Q150"/>
    <mergeCell ref="R150:S150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AH153"/>
  <sheetViews>
    <sheetView showGridLines="0" rightToLeft="1" zoomScaleNormal="100" workbookViewId="0">
      <pane ySplit="10" topLeftCell="A11" activePane="bottomLeft" state="frozen"/>
      <selection pane="bottomLeft" activeCell="F3" sqref="F3:G3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113"/>
      <c r="AC1" s="113"/>
      <c r="AD1" s="113"/>
      <c r="AE1" s="113"/>
      <c r="AF1" s="113"/>
      <c r="AG1" s="113"/>
      <c r="AH1" s="113"/>
    </row>
    <row r="2" spans="1:34" ht="15" customHeight="1" x14ac:dyDescent="0.25">
      <c r="A2" s="2"/>
      <c r="B2" s="2"/>
      <c r="C2" s="7"/>
      <c r="D2" s="97" t="s">
        <v>15</v>
      </c>
      <c r="E2" s="98"/>
      <c r="F2" s="98"/>
      <c r="G2" s="99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113"/>
      <c r="AC2" s="113"/>
      <c r="AD2" s="113"/>
      <c r="AE2" s="113"/>
      <c r="AF2" s="113"/>
      <c r="AG2" s="113"/>
      <c r="AH2" s="113"/>
    </row>
    <row r="3" spans="1:34" ht="15" customHeight="1" x14ac:dyDescent="0.25">
      <c r="A3" s="2"/>
      <c r="B3" s="2"/>
      <c r="C3" s="7"/>
      <c r="D3" s="100" t="s">
        <v>3</v>
      </c>
      <c r="E3" s="101"/>
      <c r="F3" s="102"/>
      <c r="G3" s="103"/>
      <c r="H3" s="8"/>
      <c r="I3" s="9"/>
      <c r="J3" s="9"/>
      <c r="K3" s="10"/>
      <c r="L3" s="36" t="s">
        <v>18</v>
      </c>
      <c r="M3" s="37"/>
      <c r="N3" s="104"/>
      <c r="O3" s="105"/>
      <c r="P3" s="9"/>
      <c r="Q3" s="9"/>
      <c r="R3" s="9"/>
      <c r="S3" s="10"/>
      <c r="T3" s="38" t="s">
        <v>25</v>
      </c>
      <c r="U3" s="39"/>
      <c r="V3" s="106">
        <f>SUM(U14:W149)</f>
        <v>0</v>
      </c>
      <c r="W3" s="107"/>
      <c r="X3" s="9"/>
      <c r="Y3" s="9"/>
      <c r="Z3" s="3"/>
      <c r="AA3" s="3"/>
      <c r="AB3" s="113"/>
      <c r="AC3" s="113"/>
      <c r="AD3" s="113"/>
      <c r="AE3" s="113"/>
      <c r="AF3" s="113"/>
      <c r="AG3" s="113"/>
      <c r="AH3" s="113"/>
    </row>
    <row r="4" spans="1:34" ht="15" customHeight="1" x14ac:dyDescent="0.25">
      <c r="A4" s="2"/>
      <c r="B4" s="2"/>
      <c r="C4" s="7"/>
      <c r="D4" s="81" t="s">
        <v>4</v>
      </c>
      <c r="E4" s="82"/>
      <c r="F4" s="83"/>
      <c r="G4" s="84"/>
      <c r="H4" s="8"/>
      <c r="I4" s="9"/>
      <c r="J4" s="9"/>
      <c r="K4" s="10"/>
      <c r="L4" s="30" t="s">
        <v>19</v>
      </c>
      <c r="M4" s="31"/>
      <c r="N4" s="108"/>
      <c r="O4" s="109"/>
      <c r="P4" s="9"/>
      <c r="Q4" s="9"/>
      <c r="R4" s="9"/>
      <c r="S4" s="10"/>
      <c r="T4" s="40" t="s">
        <v>22</v>
      </c>
      <c r="U4" s="41"/>
      <c r="V4" s="110">
        <f>SUM(X14,X21,X28,X35,X42,X49,X56,X63,X70,X77,X84,X91,X98,X105,X112,X119,X126,X133,X140,X147)</f>
        <v>0</v>
      </c>
      <c r="W4" s="111"/>
      <c r="X4" s="9"/>
      <c r="Y4" s="9"/>
      <c r="Z4" s="3"/>
      <c r="AA4" s="3"/>
      <c r="AB4" s="113"/>
      <c r="AC4" s="113"/>
      <c r="AD4" s="113"/>
      <c r="AE4" s="113"/>
      <c r="AF4" s="113"/>
      <c r="AG4" s="113"/>
      <c r="AH4" s="113"/>
    </row>
    <row r="5" spans="1:34" ht="15" customHeight="1" x14ac:dyDescent="0.25">
      <c r="A5" s="2"/>
      <c r="B5" s="2"/>
      <c r="C5" s="7"/>
      <c r="D5" s="81" t="s">
        <v>5</v>
      </c>
      <c r="E5" s="82"/>
      <c r="F5" s="83"/>
      <c r="G5" s="84"/>
      <c r="H5" s="8"/>
      <c r="I5" s="9"/>
      <c r="J5" s="9"/>
      <c r="K5" s="10"/>
      <c r="L5" s="30" t="s">
        <v>1</v>
      </c>
      <c r="M5" s="31"/>
      <c r="N5" s="89"/>
      <c r="O5" s="90"/>
      <c r="P5" s="9"/>
      <c r="Q5" s="9"/>
      <c r="R5" s="9"/>
      <c r="S5" s="10"/>
      <c r="T5" s="91" t="s">
        <v>26</v>
      </c>
      <c r="U5" s="92"/>
      <c r="V5" s="93" t="str">
        <f>IF(SUMIF(V3,"&gt;"&amp;V4),V3-V4,"אין חוב")</f>
        <v>אין חוב</v>
      </c>
      <c r="W5" s="94"/>
      <c r="X5" s="9"/>
      <c r="Y5" s="9"/>
      <c r="Z5" s="3"/>
      <c r="AA5" s="3"/>
      <c r="AB5" s="113"/>
      <c r="AC5" s="113"/>
      <c r="AD5" s="113"/>
      <c r="AE5" s="113"/>
      <c r="AF5" s="113"/>
      <c r="AG5" s="113"/>
      <c r="AH5" s="113"/>
    </row>
    <row r="6" spans="1:34" ht="15" customHeight="1" x14ac:dyDescent="0.25">
      <c r="A6" s="2"/>
      <c r="B6" s="2"/>
      <c r="C6" s="7"/>
      <c r="D6" s="81" t="s">
        <v>9</v>
      </c>
      <c r="E6" s="82"/>
      <c r="F6" s="83"/>
      <c r="G6" s="84"/>
      <c r="H6" s="8"/>
      <c r="I6" s="9"/>
      <c r="J6" s="9"/>
      <c r="K6" s="10"/>
      <c r="L6" s="30" t="s">
        <v>0</v>
      </c>
      <c r="M6" s="31"/>
      <c r="N6" s="89"/>
      <c r="O6" s="90"/>
      <c r="P6" s="9"/>
      <c r="Q6" s="9"/>
      <c r="R6" s="9"/>
      <c r="S6" s="10"/>
      <c r="T6" s="42" t="s">
        <v>21</v>
      </c>
      <c r="U6" s="43"/>
      <c r="V6" s="95">
        <f>COUNT(U14:W149)</f>
        <v>0</v>
      </c>
      <c r="W6" s="96"/>
      <c r="X6" s="9"/>
      <c r="Y6" s="9"/>
      <c r="Z6" s="3"/>
      <c r="AA6" s="3"/>
      <c r="AB6" s="113"/>
      <c r="AC6" s="113"/>
      <c r="AD6" s="113"/>
      <c r="AE6" s="113"/>
      <c r="AF6" s="113"/>
      <c r="AG6" s="113"/>
      <c r="AH6" s="113"/>
    </row>
    <row r="7" spans="1:34" ht="15" customHeight="1" x14ac:dyDescent="0.25">
      <c r="A7" s="2"/>
      <c r="B7" s="2"/>
      <c r="C7" s="7"/>
      <c r="D7" s="81" t="s">
        <v>16</v>
      </c>
      <c r="E7" s="82"/>
      <c r="F7" s="83"/>
      <c r="G7" s="84"/>
      <c r="H7" s="8"/>
      <c r="I7" s="9"/>
      <c r="J7" s="9"/>
      <c r="K7" s="10"/>
      <c r="L7" s="28" t="s">
        <v>2</v>
      </c>
      <c r="M7" s="29"/>
      <c r="N7" s="85"/>
      <c r="O7" s="86"/>
      <c r="P7" s="9"/>
      <c r="Q7" s="9"/>
      <c r="R7" s="9"/>
      <c r="S7" s="9"/>
      <c r="T7" s="44" t="s">
        <v>23</v>
      </c>
      <c r="U7" s="45"/>
      <c r="V7" s="87">
        <f>SUM(H13,H20,H27,H34,H41,H48,H55,H62,H69,H76,H83,H90,H97,H104,H111,H118,H125,H132,H139,H146)</f>
        <v>0</v>
      </c>
      <c r="W7" s="88"/>
      <c r="X7" s="9"/>
      <c r="Y7" s="9"/>
      <c r="Z7" s="3"/>
      <c r="AA7" s="3"/>
      <c r="AB7" s="113"/>
      <c r="AC7" s="113"/>
      <c r="AD7" s="113"/>
      <c r="AE7" s="113"/>
      <c r="AF7" s="113"/>
      <c r="AG7" s="113"/>
      <c r="AH7" s="113"/>
    </row>
    <row r="8" spans="1:34" ht="15" customHeight="1" x14ac:dyDescent="0.25">
      <c r="A8" s="2"/>
      <c r="B8" s="2"/>
      <c r="C8" s="7"/>
      <c r="D8" s="81" t="s">
        <v>6</v>
      </c>
      <c r="E8" s="82"/>
      <c r="F8" s="83"/>
      <c r="G8" s="84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113"/>
      <c r="AC8" s="113"/>
      <c r="AD8" s="113"/>
      <c r="AE8" s="113"/>
      <c r="AF8" s="113"/>
      <c r="AG8" s="113"/>
      <c r="AH8" s="113"/>
    </row>
    <row r="9" spans="1:34" x14ac:dyDescent="0.25">
      <c r="A9" s="2"/>
      <c r="B9" s="2"/>
      <c r="C9" s="7"/>
      <c r="D9" s="76" t="s">
        <v>27</v>
      </c>
      <c r="E9" s="77"/>
      <c r="F9" s="78"/>
      <c r="G9" s="78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113"/>
      <c r="AC9" s="113"/>
      <c r="AD9" s="113"/>
      <c r="AE9" s="113"/>
      <c r="AF9" s="113"/>
      <c r="AG9" s="113"/>
      <c r="AH9" s="113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113"/>
      <c r="AC10" s="113"/>
      <c r="AD10" s="113"/>
      <c r="AE10" s="113"/>
      <c r="AF10" s="113"/>
      <c r="AG10" s="113"/>
      <c r="AH10" s="113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113"/>
      <c r="AC11" s="113"/>
      <c r="AD11" s="113"/>
      <c r="AE11" s="113"/>
      <c r="AF11" s="113"/>
      <c r="AG11" s="113"/>
      <c r="AH11" s="113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113"/>
      <c r="AC12" s="113"/>
      <c r="AD12" s="113"/>
      <c r="AE12" s="113"/>
      <c r="AF12" s="113"/>
      <c r="AG12" s="113"/>
      <c r="AH12" s="113"/>
    </row>
    <row r="13" spans="1:34" ht="15.75" x14ac:dyDescent="0.25">
      <c r="A13" s="2"/>
      <c r="B13" s="15"/>
      <c r="C13" s="70" t="s">
        <v>10</v>
      </c>
      <c r="D13" s="72"/>
      <c r="E13" s="72"/>
      <c r="F13" s="72"/>
      <c r="G13" s="73"/>
      <c r="H13" s="18" t="str">
        <f>IF(SUMIF(D13,D13),D13-N4,"")</f>
        <v/>
      </c>
      <c r="I13" s="79" t="s">
        <v>14</v>
      </c>
      <c r="J13" s="54"/>
      <c r="K13" s="55"/>
      <c r="L13" s="19" t="str">
        <f>IF(SUMIF(J13,J13),J13-N5,"")</f>
        <v/>
      </c>
      <c r="M13" s="70" t="s">
        <v>13</v>
      </c>
      <c r="N13" s="54"/>
      <c r="O13" s="55"/>
      <c r="P13" s="19" t="str">
        <f>IF(SUMIF(N13,N13),N13-N6,"")</f>
        <v/>
      </c>
      <c r="Q13" s="70" t="s">
        <v>11</v>
      </c>
      <c r="R13" s="54"/>
      <c r="S13" s="55"/>
      <c r="T13" s="20" t="str">
        <f>IF(SUMIF(R13,R13),R13-N7,"")</f>
        <v/>
      </c>
      <c r="U13" s="58" t="s">
        <v>7</v>
      </c>
      <c r="V13" s="59"/>
      <c r="W13" s="59"/>
      <c r="X13" s="60" t="s">
        <v>8</v>
      </c>
      <c r="Y13" s="61"/>
      <c r="AA13" s="3"/>
      <c r="AB13" s="113"/>
      <c r="AC13" s="113"/>
      <c r="AD13" s="113"/>
      <c r="AE13" s="113"/>
      <c r="AF13" s="113"/>
      <c r="AG13" s="113"/>
      <c r="AH13" s="113"/>
    </row>
    <row r="14" spans="1:34" ht="15.75" customHeight="1" x14ac:dyDescent="0.25">
      <c r="A14" s="2"/>
      <c r="B14" s="15"/>
      <c r="C14" s="71"/>
      <c r="D14" s="74"/>
      <c r="E14" s="74"/>
      <c r="F14" s="74"/>
      <c r="G14" s="75"/>
      <c r="H14" s="21" t="str">
        <f>TEXT(H13,"ימים")</f>
        <v/>
      </c>
      <c r="I14" s="80"/>
      <c r="J14" s="56"/>
      <c r="K14" s="57"/>
      <c r="L14" s="22" t="str">
        <f>TEXT(L13,"קוב")</f>
        <v/>
      </c>
      <c r="M14" s="71"/>
      <c r="N14" s="56"/>
      <c r="O14" s="57"/>
      <c r="P14" s="23" t="str">
        <f>TEXT(P13,"קוט''ש")</f>
        <v/>
      </c>
      <c r="Q14" s="71"/>
      <c r="R14" s="56"/>
      <c r="S14" s="57"/>
      <c r="T14" s="24" t="str">
        <f>TEXT(T13,"מ''ק")</f>
        <v/>
      </c>
      <c r="U14" s="62" t="str">
        <f>IF(SUM(C16:S16)&gt;0,ROUND(SUM(C16:S16),2),"")</f>
        <v/>
      </c>
      <c r="V14" s="63"/>
      <c r="W14" s="63"/>
      <c r="X14" s="66"/>
      <c r="Y14" s="67"/>
      <c r="AA14" s="3"/>
      <c r="AB14" s="113"/>
      <c r="AC14" s="113"/>
      <c r="AD14" s="113"/>
      <c r="AE14" s="113"/>
      <c r="AF14" s="113"/>
      <c r="AG14" s="113"/>
      <c r="AH14" s="113"/>
    </row>
    <row r="15" spans="1:34" ht="15" customHeight="1" x14ac:dyDescent="0.25">
      <c r="A15" s="2"/>
      <c r="B15" s="15"/>
      <c r="C15" s="114"/>
      <c r="D15" s="115"/>
      <c r="E15" s="116"/>
      <c r="F15" s="112" t="str">
        <f>TEXT(F16,"מים")</f>
        <v/>
      </c>
      <c r="G15" s="53" t="str">
        <f>TEXT(G14,"ימים")</f>
        <v>ימים</v>
      </c>
      <c r="H15" s="52" t="str">
        <f>TEXT(H16,"חשמל")</f>
        <v/>
      </c>
      <c r="I15" s="53" t="str">
        <f>TEXT(I14,"ימים")</f>
        <v>ימים</v>
      </c>
      <c r="J15" s="52" t="str">
        <f>TEXT(J16,"גז")</f>
        <v/>
      </c>
      <c r="K15" s="53" t="str">
        <f>TEXT(K14,"ימים")</f>
        <v>ימים</v>
      </c>
      <c r="L15" s="52" t="str">
        <f>TEXT(L16,"ארנונה")</f>
        <v/>
      </c>
      <c r="M15" s="53" t="str">
        <f>TEXT(M14,"ימים")</f>
        <v>ימים</v>
      </c>
      <c r="N15" s="52" t="str">
        <f>TEXT(N16,"גז חודשי")</f>
        <v/>
      </c>
      <c r="O15" s="53" t="str">
        <f>TEXT(O14,"ימים")</f>
        <v>ימים</v>
      </c>
      <c r="P15" s="52" t="str">
        <f>TEXT(P16,"תשלום קבוע")</f>
        <v/>
      </c>
      <c r="Q15" s="53" t="str">
        <f>TEXT(Q14,"ימים")</f>
        <v>ימים</v>
      </c>
      <c r="R15" s="52" t="str">
        <f>TEXT(R16,D9)</f>
        <v/>
      </c>
      <c r="S15" s="53" t="str">
        <f>TEXT(S14,"ימים")</f>
        <v>ימים</v>
      </c>
      <c r="T15" s="25" t="str">
        <f>TEXT(T16,"סך ליום")</f>
        <v/>
      </c>
      <c r="U15" s="62"/>
      <c r="V15" s="63"/>
      <c r="W15" s="63"/>
      <c r="X15" s="68" t="s">
        <v>12</v>
      </c>
      <c r="Y15" s="69"/>
      <c r="AA15" s="3"/>
      <c r="AB15" s="113"/>
      <c r="AC15" s="113"/>
      <c r="AD15" s="113"/>
      <c r="AE15" s="113"/>
      <c r="AF15" s="113"/>
      <c r="AG15" s="113"/>
      <c r="AH15" s="113"/>
    </row>
    <row r="16" spans="1:34" ht="15.75" customHeight="1" thickBot="1" x14ac:dyDescent="0.3">
      <c r="A16" s="2"/>
      <c r="B16" s="15"/>
      <c r="C16" s="117"/>
      <c r="D16" s="118"/>
      <c r="E16" s="119"/>
      <c r="F16" s="51" t="str">
        <f>IF(SUMIF(J13,J13),IF(SUMIF(F17,F17),L13*F17,L13*$F$3),"")</f>
        <v/>
      </c>
      <c r="G16" s="47"/>
      <c r="H16" s="46" t="str">
        <f>IF(SUMIF(N13,N13),IF(SUMIF(H17,H17),P13*H17,P13*$F$4),"")</f>
        <v/>
      </c>
      <c r="I16" s="47"/>
      <c r="J16" s="46" t="str">
        <f>IF(SUMIF(R13,R13),IF(SUMIF(J17,J17),T13*J17,T13*$F$5),"")</f>
        <v/>
      </c>
      <c r="K16" s="47"/>
      <c r="L16" s="46" t="str">
        <f>IF(SUMIF(D13,D13),IF(SUMIF(L17,L17),L17*12/365*H13,IF(SUMIF($F$6,$F$6),$F$6*12/365*H13,"")),"")</f>
        <v/>
      </c>
      <c r="M16" s="47"/>
      <c r="N16" s="46" t="str">
        <f>IF(SUMIF(D13,D13),IF(SUMIF(N17,N17),N17*12/365*H13,IF(SUMIF($F$7,$F$7),$F$7*12/365*H13,"")),"")</f>
        <v/>
      </c>
      <c r="O16" s="47"/>
      <c r="P16" s="46" t="str">
        <f>IF(SUMIF(D13,D13),IF(SUMIF(P17,P17),P17*12/365*H13,IF(SUMIF($F$8,$F$8),$F$8*12/365*H13,"")),"")</f>
        <v/>
      </c>
      <c r="Q16" s="47"/>
      <c r="R16" s="46" t="str">
        <f>IF(SUMIF(D13,D13),IF(SUMIF(R17,R17),R17*12/365*H13,IF(SUMIF($F$9,$F$9),$F$9*12/365*H13,"")),"")</f>
        <v/>
      </c>
      <c r="S16" s="47"/>
      <c r="T16" s="26" t="str">
        <f>IF(SUMIF(U14,U14),U14/H13,"")</f>
        <v/>
      </c>
      <c r="U16" s="64"/>
      <c r="V16" s="65"/>
      <c r="W16" s="65"/>
      <c r="X16" s="48" t="str">
        <f>IF(SUMIF(X14,"&gt;0"),IF(X14=U14,"אין חוב",U14-X14),IF(SUMIF(U14,U14),"לא שולם",""))</f>
        <v/>
      </c>
      <c r="Y16" s="49"/>
      <c r="AA16" s="3"/>
      <c r="AB16" s="113"/>
      <c r="AC16" s="113"/>
      <c r="AD16" s="113"/>
      <c r="AE16" s="113"/>
      <c r="AF16" s="113"/>
      <c r="AG16" s="113"/>
      <c r="AH16" s="113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113"/>
      <c r="AC17" s="113"/>
      <c r="AD17" s="113"/>
      <c r="AE17" s="113"/>
      <c r="AF17" s="113"/>
      <c r="AG17" s="113"/>
      <c r="AH17" s="113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113"/>
      <c r="AC18" s="113"/>
      <c r="AD18" s="113"/>
      <c r="AE18" s="113"/>
      <c r="AF18" s="113"/>
      <c r="AG18" s="113"/>
      <c r="AH18" s="113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113"/>
      <c r="AC19" s="113"/>
      <c r="AD19" s="113"/>
      <c r="AE19" s="113"/>
      <c r="AF19" s="113"/>
      <c r="AG19" s="113"/>
      <c r="AH19" s="113"/>
    </row>
    <row r="20" spans="1:34" ht="15" customHeight="1" x14ac:dyDescent="0.25">
      <c r="A20" s="2"/>
      <c r="C20" s="70" t="s">
        <v>10</v>
      </c>
      <c r="D20" s="72"/>
      <c r="E20" s="72"/>
      <c r="F20" s="72"/>
      <c r="G20" s="73"/>
      <c r="H20" s="18" t="str">
        <f>IF(SUMIF(D20,D20),D20-D13,"")</f>
        <v/>
      </c>
      <c r="I20" s="79" t="s">
        <v>14</v>
      </c>
      <c r="J20" s="54"/>
      <c r="K20" s="55"/>
      <c r="L20" s="19" t="str">
        <f>IF(SUMIF(J20,J20),J20-J13,"")</f>
        <v/>
      </c>
      <c r="M20" s="70" t="s">
        <v>13</v>
      </c>
      <c r="N20" s="54"/>
      <c r="O20" s="55"/>
      <c r="P20" s="19" t="str">
        <f>IF(SUMIF(N20,N20),N20-N13,"")</f>
        <v/>
      </c>
      <c r="Q20" s="70" t="s">
        <v>11</v>
      </c>
      <c r="R20" s="54"/>
      <c r="S20" s="55"/>
      <c r="T20" s="20" t="str">
        <f>IF(SUMIF(R20,R20),R20-R13,"")</f>
        <v/>
      </c>
      <c r="U20" s="58" t="s">
        <v>7</v>
      </c>
      <c r="V20" s="59"/>
      <c r="W20" s="59"/>
      <c r="X20" s="60" t="s">
        <v>8</v>
      </c>
      <c r="Y20" s="61"/>
      <c r="AA20" s="3"/>
      <c r="AB20" s="113"/>
      <c r="AC20" s="113"/>
      <c r="AD20" s="113"/>
      <c r="AE20" s="113"/>
      <c r="AF20" s="113"/>
      <c r="AG20" s="113"/>
      <c r="AH20" s="113"/>
    </row>
    <row r="21" spans="1:34" ht="15.75" customHeight="1" x14ac:dyDescent="0.25">
      <c r="A21" s="2"/>
      <c r="C21" s="71"/>
      <c r="D21" s="74"/>
      <c r="E21" s="74"/>
      <c r="F21" s="74"/>
      <c r="G21" s="75"/>
      <c r="H21" s="21" t="str">
        <f>TEXT(H20,"ימים")</f>
        <v/>
      </c>
      <c r="I21" s="80"/>
      <c r="J21" s="56"/>
      <c r="K21" s="57"/>
      <c r="L21" s="22" t="str">
        <f>TEXT(L20,"קוב")</f>
        <v/>
      </c>
      <c r="M21" s="71"/>
      <c r="N21" s="56"/>
      <c r="O21" s="57"/>
      <c r="P21" s="23" t="str">
        <f>TEXT(P20,"קוט''ש")</f>
        <v/>
      </c>
      <c r="Q21" s="71"/>
      <c r="R21" s="56"/>
      <c r="S21" s="57"/>
      <c r="T21" s="24" t="str">
        <f>TEXT(T20,"מ''ק")</f>
        <v/>
      </c>
      <c r="U21" s="62" t="str">
        <f>IF(SUM(C23:S23)&gt;0,ROUND(SUM(C23:S23),2),"")</f>
        <v/>
      </c>
      <c r="V21" s="63"/>
      <c r="W21" s="63"/>
      <c r="X21" s="66"/>
      <c r="Y21" s="67"/>
      <c r="AA21" s="3"/>
      <c r="AB21" s="113"/>
      <c r="AC21" s="113"/>
      <c r="AD21" s="113"/>
      <c r="AE21" s="113"/>
      <c r="AF21" s="113"/>
      <c r="AG21" s="113"/>
      <c r="AH21" s="113"/>
    </row>
    <row r="22" spans="1:34" ht="15.75" customHeight="1" x14ac:dyDescent="0.25">
      <c r="A22" s="2"/>
      <c r="C22" s="114"/>
      <c r="D22" s="115"/>
      <c r="E22" s="116"/>
      <c r="F22" s="112" t="str">
        <f>TEXT(F23,"מים")</f>
        <v/>
      </c>
      <c r="G22" s="53" t="str">
        <f>TEXT(G21,"ימים")</f>
        <v>ימים</v>
      </c>
      <c r="H22" s="52" t="str">
        <f>TEXT(H23,"חשמל")</f>
        <v/>
      </c>
      <c r="I22" s="53" t="str">
        <f>TEXT(I21,"ימים")</f>
        <v>ימים</v>
      </c>
      <c r="J22" s="52" t="str">
        <f>TEXT(J23,"גז")</f>
        <v/>
      </c>
      <c r="K22" s="53" t="str">
        <f>TEXT(K21,"ימים")</f>
        <v>ימים</v>
      </c>
      <c r="L22" s="52" t="str">
        <f>TEXT(L23,"ארנונה")</f>
        <v/>
      </c>
      <c r="M22" s="53" t="str">
        <f>TEXT(M21,"ימים")</f>
        <v>ימים</v>
      </c>
      <c r="N22" s="52" t="str">
        <f>TEXT(N23,"גז חודשי")</f>
        <v/>
      </c>
      <c r="O22" s="53" t="str">
        <f>TEXT(O21,"ימים")</f>
        <v>ימים</v>
      </c>
      <c r="P22" s="52" t="str">
        <f>TEXT(P23,"תשלום קבוע")</f>
        <v/>
      </c>
      <c r="Q22" s="53" t="str">
        <f>TEXT(Q21,"ימים")</f>
        <v>ימים</v>
      </c>
      <c r="R22" s="52" t="str">
        <f>TEXT(R23,D16)</f>
        <v/>
      </c>
      <c r="S22" s="53" t="str">
        <f>TEXT(S21,"ימים")</f>
        <v>ימים</v>
      </c>
      <c r="T22" s="25" t="str">
        <f>TEXT(T23,"סך ליום")</f>
        <v/>
      </c>
      <c r="U22" s="62"/>
      <c r="V22" s="63"/>
      <c r="W22" s="63"/>
      <c r="X22" s="68" t="s">
        <v>12</v>
      </c>
      <c r="Y22" s="69"/>
      <c r="AA22" s="3"/>
      <c r="AB22" s="113"/>
      <c r="AC22" s="113"/>
      <c r="AD22" s="113"/>
      <c r="AE22" s="113"/>
      <c r="AF22" s="113"/>
      <c r="AG22" s="113"/>
      <c r="AH22" s="113"/>
    </row>
    <row r="23" spans="1:34" ht="15" customHeight="1" thickBot="1" x14ac:dyDescent="0.3">
      <c r="A23" s="2"/>
      <c r="C23" s="117"/>
      <c r="D23" s="118"/>
      <c r="E23" s="119"/>
      <c r="F23" s="51" t="str">
        <f>IF(SUMIF(J20,J20),IF(SUMIF(F24,F24),L20*F24,L20*$F$3),"")</f>
        <v/>
      </c>
      <c r="G23" s="47"/>
      <c r="H23" s="46" t="str">
        <f>IF(SUMIF(N20,N20),IF(SUMIF(H24,H24),P20*H24,P20*$F$4),"")</f>
        <v/>
      </c>
      <c r="I23" s="47"/>
      <c r="J23" s="46" t="str">
        <f>IF(SUMIF(R20,R20),IF(SUMIF(J24,J24),T20*J24,T20*$F$5),"")</f>
        <v/>
      </c>
      <c r="K23" s="47"/>
      <c r="L23" s="46" t="str">
        <f>IF(SUMIF(D20,D20),IF(SUMIF(L24,L24),L24*12/365*H20,IF(SUMIF($F$6,$F$6),$F$6*12/365*H20,"")),"")</f>
        <v/>
      </c>
      <c r="M23" s="47"/>
      <c r="N23" s="46" t="str">
        <f>IF(SUMIF(D20,D20),IF(SUMIF(N24,N24),N24*12/365*H20,IF(SUMIF($F$7,$F$7),$F$7*12/365*H20,"")),"")</f>
        <v/>
      </c>
      <c r="O23" s="47"/>
      <c r="P23" s="46" t="str">
        <f>IF(SUMIF(D20,D20),IF(SUMIF(P24,P24),P24*12/365*H20,IF(SUMIF($F$8,$F$8),$F$8*12/365*H20,"")),"")</f>
        <v/>
      </c>
      <c r="Q23" s="47"/>
      <c r="R23" s="46" t="str">
        <f>IF(SUMIF(D20,D20),IF(SUMIF(R24,R24),R24*12/365*H20,IF(SUMIF($F$9,$F$9),$F$9*12/365*H20,"")),"")</f>
        <v/>
      </c>
      <c r="S23" s="47"/>
      <c r="T23" s="26" t="str">
        <f>IF(SUMIF(U21,U21),U21/H20,"")</f>
        <v/>
      </c>
      <c r="U23" s="64"/>
      <c r="V23" s="65"/>
      <c r="W23" s="65"/>
      <c r="X23" s="48" t="str">
        <f>IF(SUMIF(X21,"&gt;0"),IF(X21=U21,"אין חוב",U21-X21),IF(SUMIF(U21,U21),"לא שולם",""))</f>
        <v/>
      </c>
      <c r="Y23" s="49"/>
      <c r="AA23" s="3"/>
      <c r="AB23" s="113"/>
      <c r="AC23" s="113"/>
      <c r="AD23" s="113"/>
      <c r="AE23" s="113"/>
      <c r="AF23" s="113"/>
      <c r="AG23" s="113"/>
      <c r="AH23" s="113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113"/>
      <c r="AC24" s="113"/>
      <c r="AD24" s="113"/>
      <c r="AE24" s="113"/>
      <c r="AF24" s="113"/>
      <c r="AG24" s="113"/>
      <c r="AH24" s="113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113"/>
      <c r="AC25" s="113"/>
      <c r="AD25" s="113"/>
      <c r="AE25" s="113"/>
      <c r="AF25" s="113"/>
      <c r="AG25" s="113"/>
      <c r="AH25" s="113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113"/>
      <c r="AC26" s="113"/>
      <c r="AD26" s="113"/>
      <c r="AE26" s="113"/>
      <c r="AF26" s="113"/>
      <c r="AG26" s="113"/>
      <c r="AH26" s="113"/>
    </row>
    <row r="27" spans="1:34" ht="15" customHeight="1" x14ac:dyDescent="0.25">
      <c r="A27" s="2"/>
      <c r="C27" s="70" t="s">
        <v>10</v>
      </c>
      <c r="D27" s="72"/>
      <c r="E27" s="72"/>
      <c r="F27" s="72"/>
      <c r="G27" s="73"/>
      <c r="H27" s="18" t="str">
        <f>IF(SUMIF(D27,D27),D27-D20,"")</f>
        <v/>
      </c>
      <c r="I27" s="79" t="s">
        <v>14</v>
      </c>
      <c r="J27" s="54"/>
      <c r="K27" s="55"/>
      <c r="L27" s="19" t="str">
        <f>IF(SUMIF(J27,J27),J27-J20,"")</f>
        <v/>
      </c>
      <c r="M27" s="70" t="s">
        <v>13</v>
      </c>
      <c r="N27" s="54"/>
      <c r="O27" s="55"/>
      <c r="P27" s="19" t="str">
        <f>IF(SUMIF(N27,N27),N27-N20,"")</f>
        <v/>
      </c>
      <c r="Q27" s="70" t="s">
        <v>11</v>
      </c>
      <c r="R27" s="54"/>
      <c r="S27" s="55"/>
      <c r="T27" s="20" t="str">
        <f>IF(SUMIF(R27,R27),R27-R20,"")</f>
        <v/>
      </c>
      <c r="U27" s="58" t="s">
        <v>7</v>
      </c>
      <c r="V27" s="59"/>
      <c r="W27" s="59"/>
      <c r="X27" s="60" t="s">
        <v>8</v>
      </c>
      <c r="Y27" s="61"/>
      <c r="AA27" s="3"/>
      <c r="AB27" s="113"/>
      <c r="AC27" s="113"/>
      <c r="AD27" s="113"/>
      <c r="AE27" s="113"/>
      <c r="AF27" s="113"/>
      <c r="AG27" s="113"/>
      <c r="AH27" s="113"/>
    </row>
    <row r="28" spans="1:34" ht="15.75" customHeight="1" x14ac:dyDescent="0.25">
      <c r="A28" s="2"/>
      <c r="C28" s="71"/>
      <c r="D28" s="74"/>
      <c r="E28" s="74"/>
      <c r="F28" s="74"/>
      <c r="G28" s="75"/>
      <c r="H28" s="21" t="str">
        <f>TEXT(H27,"ימים")</f>
        <v/>
      </c>
      <c r="I28" s="80"/>
      <c r="J28" s="56"/>
      <c r="K28" s="57"/>
      <c r="L28" s="22" t="str">
        <f>TEXT(L27,"קוב")</f>
        <v/>
      </c>
      <c r="M28" s="71"/>
      <c r="N28" s="56"/>
      <c r="O28" s="57"/>
      <c r="P28" s="23" t="str">
        <f>TEXT(P27,"קוט''ש")</f>
        <v/>
      </c>
      <c r="Q28" s="71"/>
      <c r="R28" s="56"/>
      <c r="S28" s="57"/>
      <c r="T28" s="24" t="str">
        <f>TEXT(T27,"מ''ק")</f>
        <v/>
      </c>
      <c r="U28" s="62" t="str">
        <f>IF(SUM(C30:S30)&gt;0,ROUND(SUM(C30:S30),2),"")</f>
        <v/>
      </c>
      <c r="V28" s="63"/>
      <c r="W28" s="63"/>
      <c r="X28" s="66"/>
      <c r="Y28" s="67"/>
      <c r="AA28" s="3"/>
      <c r="AB28" s="113"/>
      <c r="AC28" s="113"/>
      <c r="AD28" s="113"/>
      <c r="AE28" s="113"/>
      <c r="AF28" s="113"/>
      <c r="AG28" s="113"/>
      <c r="AH28" s="113"/>
    </row>
    <row r="29" spans="1:34" ht="15.75" customHeight="1" x14ac:dyDescent="0.25">
      <c r="A29" s="2"/>
      <c r="C29" s="114"/>
      <c r="D29" s="115"/>
      <c r="E29" s="116"/>
      <c r="F29" s="112" t="str">
        <f>TEXT(F30,"מים")</f>
        <v/>
      </c>
      <c r="G29" s="53" t="str">
        <f>TEXT(G28,"ימים")</f>
        <v>ימים</v>
      </c>
      <c r="H29" s="52" t="str">
        <f>TEXT(H30,"חשמל")</f>
        <v/>
      </c>
      <c r="I29" s="53" t="str">
        <f>TEXT(I28,"ימים")</f>
        <v>ימים</v>
      </c>
      <c r="J29" s="52" t="str">
        <f>TEXT(J30,"גז")</f>
        <v/>
      </c>
      <c r="K29" s="53" t="str">
        <f>TEXT(K28,"ימים")</f>
        <v>ימים</v>
      </c>
      <c r="L29" s="52" t="str">
        <f>TEXT(L30,"ארנונה")</f>
        <v/>
      </c>
      <c r="M29" s="53" t="str">
        <f>TEXT(M28,"ימים")</f>
        <v>ימים</v>
      </c>
      <c r="N29" s="52" t="str">
        <f>TEXT(N30,"גז חודשי")</f>
        <v/>
      </c>
      <c r="O29" s="53" t="str">
        <f>TEXT(O28,"ימים")</f>
        <v>ימים</v>
      </c>
      <c r="P29" s="52" t="str">
        <f>TEXT(P30,"תשלום קבוע")</f>
        <v/>
      </c>
      <c r="Q29" s="53" t="str">
        <f>TEXT(Q28,"ימים")</f>
        <v>ימים</v>
      </c>
      <c r="R29" s="52" t="str">
        <f>TEXT(R30,D23)</f>
        <v/>
      </c>
      <c r="S29" s="53" t="str">
        <f>TEXT(S28,"ימים")</f>
        <v>ימים</v>
      </c>
      <c r="T29" s="25" t="str">
        <f>TEXT(T30,"סך ליום")</f>
        <v/>
      </c>
      <c r="U29" s="62"/>
      <c r="V29" s="63"/>
      <c r="W29" s="63"/>
      <c r="X29" s="68" t="s">
        <v>12</v>
      </c>
      <c r="Y29" s="69"/>
      <c r="AA29" s="3"/>
      <c r="AB29" s="113"/>
      <c r="AC29" s="113"/>
      <c r="AD29" s="113"/>
      <c r="AE29" s="113"/>
      <c r="AF29" s="113"/>
      <c r="AG29" s="113"/>
      <c r="AH29" s="113"/>
    </row>
    <row r="30" spans="1:34" ht="15" customHeight="1" thickBot="1" x14ac:dyDescent="0.3">
      <c r="A30" s="2"/>
      <c r="C30" s="117"/>
      <c r="D30" s="118"/>
      <c r="E30" s="119"/>
      <c r="F30" s="51" t="str">
        <f>IF(SUMIF(J27,J27),IF(SUMIF(F31,F31),L27*F31,L27*$F$3),"")</f>
        <v/>
      </c>
      <c r="G30" s="47"/>
      <c r="H30" s="46" t="str">
        <f>IF(SUMIF(N27,N27),IF(SUMIF(H31,H31),P27*H31,P27*$F$4),"")</f>
        <v/>
      </c>
      <c r="I30" s="47"/>
      <c r="J30" s="46" t="str">
        <f>IF(SUMIF(R27,R27),IF(SUMIF(J31,J31),T27*J31,T27*$F$5),"")</f>
        <v/>
      </c>
      <c r="K30" s="47"/>
      <c r="L30" s="46" t="str">
        <f>IF(SUMIF(D27,D27),IF(SUMIF(L31,L31),L31*12/365*H27,IF(SUMIF($F$6,$F$6),$F$6*12/365*H27,"")),"")</f>
        <v/>
      </c>
      <c r="M30" s="47"/>
      <c r="N30" s="46" t="str">
        <f>IF(SUMIF(D27,D27),IF(SUMIF(N31,N31),N31*12/365*H27,IF(SUMIF($F$7,$F$7),$F$7*12/365*H27,"")),"")</f>
        <v/>
      </c>
      <c r="O30" s="47"/>
      <c r="P30" s="46" t="str">
        <f>IF(SUMIF(D27,D27),IF(SUMIF(P31,P31),P31*12/365*H27,IF(SUMIF($F$8,$F$8),$F$8*12/365*H27,"")),"")</f>
        <v/>
      </c>
      <c r="Q30" s="47"/>
      <c r="R30" s="46" t="str">
        <f>IF(SUMIF(D27,D27),IF(SUMIF(R31,R31),R31*12/365*H27,IF(SUMIF($F$9,$F$9),$F$9*12/365*H27,"")),"")</f>
        <v/>
      </c>
      <c r="S30" s="47"/>
      <c r="T30" s="26" t="str">
        <f>IF(SUMIF(U28,U28),U28/H27,"")</f>
        <v/>
      </c>
      <c r="U30" s="64"/>
      <c r="V30" s="65"/>
      <c r="W30" s="65"/>
      <c r="X30" s="48" t="str">
        <f>IF(SUMIF(X28,"&gt;0"),IF(X28=U28,"אין חוב",U28-X28),IF(SUMIF(U28,U28),"לא שולם",""))</f>
        <v/>
      </c>
      <c r="Y30" s="49"/>
      <c r="AA30" s="3"/>
      <c r="AB30" s="113"/>
      <c r="AC30" s="113"/>
      <c r="AD30" s="113"/>
      <c r="AE30" s="113"/>
      <c r="AF30" s="113"/>
      <c r="AG30" s="113"/>
      <c r="AH30" s="113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113"/>
      <c r="AC31" s="113"/>
      <c r="AD31" s="113"/>
      <c r="AE31" s="113"/>
      <c r="AF31" s="113"/>
      <c r="AG31" s="113"/>
      <c r="AH31" s="113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113"/>
      <c r="AC32" s="113"/>
      <c r="AD32" s="113"/>
      <c r="AE32" s="113"/>
      <c r="AF32" s="113"/>
      <c r="AG32" s="113"/>
      <c r="AH32" s="113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113"/>
      <c r="AC33" s="113"/>
      <c r="AD33" s="113"/>
      <c r="AE33" s="113"/>
      <c r="AF33" s="113"/>
      <c r="AG33" s="113"/>
      <c r="AH33" s="113"/>
    </row>
    <row r="34" spans="1:34" ht="15.75" customHeight="1" x14ac:dyDescent="0.25">
      <c r="A34" s="2"/>
      <c r="C34" s="70" t="s">
        <v>10</v>
      </c>
      <c r="D34" s="72"/>
      <c r="E34" s="72"/>
      <c r="F34" s="72"/>
      <c r="G34" s="73"/>
      <c r="H34" s="18" t="str">
        <f>IF(SUMIF(D34,D34),D34-D27,"")</f>
        <v/>
      </c>
      <c r="I34" s="79" t="s">
        <v>14</v>
      </c>
      <c r="J34" s="54"/>
      <c r="K34" s="55"/>
      <c r="L34" s="19" t="str">
        <f>IF(SUMIF(J34,J34),J34-J27,"")</f>
        <v/>
      </c>
      <c r="M34" s="70" t="s">
        <v>13</v>
      </c>
      <c r="N34" s="54"/>
      <c r="O34" s="55"/>
      <c r="P34" s="19" t="str">
        <f>IF(SUMIF(N34,N34),N34-N27,"")</f>
        <v/>
      </c>
      <c r="Q34" s="70" t="s">
        <v>11</v>
      </c>
      <c r="R34" s="54"/>
      <c r="S34" s="55"/>
      <c r="T34" s="20" t="str">
        <f>IF(SUMIF(R34,R34),R34-R27,"")</f>
        <v/>
      </c>
      <c r="U34" s="58" t="s">
        <v>7</v>
      </c>
      <c r="V34" s="59"/>
      <c r="W34" s="59"/>
      <c r="X34" s="60" t="s">
        <v>8</v>
      </c>
      <c r="Y34" s="61"/>
      <c r="AA34" s="3"/>
      <c r="AB34" s="113"/>
      <c r="AC34" s="113"/>
      <c r="AD34" s="113"/>
      <c r="AE34" s="113"/>
      <c r="AF34" s="113"/>
      <c r="AG34" s="113"/>
      <c r="AH34" s="113"/>
    </row>
    <row r="35" spans="1:34" ht="15" customHeight="1" x14ac:dyDescent="0.25">
      <c r="A35" s="2"/>
      <c r="C35" s="71"/>
      <c r="D35" s="74"/>
      <c r="E35" s="74"/>
      <c r="F35" s="74"/>
      <c r="G35" s="75"/>
      <c r="H35" s="21" t="str">
        <f>TEXT(H34,"ימים")</f>
        <v/>
      </c>
      <c r="I35" s="80"/>
      <c r="J35" s="56"/>
      <c r="K35" s="57"/>
      <c r="L35" s="22" t="str">
        <f>TEXT(L34,"קוב")</f>
        <v/>
      </c>
      <c r="M35" s="71"/>
      <c r="N35" s="56"/>
      <c r="O35" s="57"/>
      <c r="P35" s="23" t="str">
        <f>TEXT(P34,"קוט''ש")</f>
        <v/>
      </c>
      <c r="Q35" s="71"/>
      <c r="R35" s="56"/>
      <c r="S35" s="57"/>
      <c r="T35" s="24" t="str">
        <f>TEXT(T34,"מ''ק")</f>
        <v/>
      </c>
      <c r="U35" s="62" t="str">
        <f>IF(SUM(C37:S37)&gt;0,ROUND(SUM(C37:S37),2),"")</f>
        <v/>
      </c>
      <c r="V35" s="63"/>
      <c r="W35" s="63"/>
      <c r="X35" s="66"/>
      <c r="Y35" s="67"/>
      <c r="AA35" s="3"/>
      <c r="AB35" s="113"/>
      <c r="AC35" s="113"/>
      <c r="AD35" s="113"/>
      <c r="AE35" s="113"/>
      <c r="AF35" s="113"/>
      <c r="AG35" s="113"/>
      <c r="AH35" s="113"/>
    </row>
    <row r="36" spans="1:34" ht="15.75" customHeight="1" x14ac:dyDescent="0.25">
      <c r="A36" s="2"/>
      <c r="C36" s="114"/>
      <c r="D36" s="115"/>
      <c r="E36" s="116"/>
      <c r="F36" s="112" t="str">
        <f>TEXT(F37,"מים")</f>
        <v/>
      </c>
      <c r="G36" s="53" t="str">
        <f>TEXT(G35,"ימים")</f>
        <v>ימים</v>
      </c>
      <c r="H36" s="52" t="str">
        <f>TEXT(H37,"חשמל")</f>
        <v/>
      </c>
      <c r="I36" s="53" t="str">
        <f>TEXT(I35,"ימים")</f>
        <v>ימים</v>
      </c>
      <c r="J36" s="52" t="str">
        <f>TEXT(J37,"גז")</f>
        <v/>
      </c>
      <c r="K36" s="53" t="str">
        <f>TEXT(K35,"ימים")</f>
        <v>ימים</v>
      </c>
      <c r="L36" s="52" t="str">
        <f>TEXT(L37,"ארנונה")</f>
        <v/>
      </c>
      <c r="M36" s="53" t="str">
        <f>TEXT(M35,"ימים")</f>
        <v>ימים</v>
      </c>
      <c r="N36" s="52" t="str">
        <f>TEXT(N37,"גז חודשי")</f>
        <v/>
      </c>
      <c r="O36" s="53" t="str">
        <f>TEXT(O35,"ימים")</f>
        <v>ימים</v>
      </c>
      <c r="P36" s="52" t="str">
        <f>TEXT(P37,"תשלום קבוע")</f>
        <v/>
      </c>
      <c r="Q36" s="53" t="str">
        <f>TEXT(Q35,"ימים")</f>
        <v>ימים</v>
      </c>
      <c r="R36" s="52" t="str">
        <f>TEXT(R37,D30)</f>
        <v/>
      </c>
      <c r="S36" s="53" t="str">
        <f>TEXT(S35,"ימים")</f>
        <v>ימים</v>
      </c>
      <c r="T36" s="25" t="str">
        <f>TEXT(T37,"סך ליום")</f>
        <v/>
      </c>
      <c r="U36" s="62"/>
      <c r="V36" s="63"/>
      <c r="W36" s="63"/>
      <c r="X36" s="68" t="s">
        <v>12</v>
      </c>
      <c r="Y36" s="69"/>
      <c r="AA36" s="3"/>
      <c r="AB36" s="113"/>
      <c r="AC36" s="113"/>
      <c r="AD36" s="113"/>
      <c r="AE36" s="113"/>
      <c r="AF36" s="113"/>
      <c r="AG36" s="113"/>
      <c r="AH36" s="113"/>
    </row>
    <row r="37" spans="1:34" ht="15.75" customHeight="1" thickBot="1" x14ac:dyDescent="0.3">
      <c r="A37" s="2"/>
      <c r="C37" s="117"/>
      <c r="D37" s="118"/>
      <c r="E37" s="119"/>
      <c r="F37" s="51" t="str">
        <f>IF(SUMIF(J34,J34),IF(SUMIF(F38,F38),L34*F38,L34*$F$3),"")</f>
        <v/>
      </c>
      <c r="G37" s="47"/>
      <c r="H37" s="46" t="str">
        <f>IF(SUMIF(N34,N34),IF(SUMIF(H38,H38),P34*H38,P34*$F$4),"")</f>
        <v/>
      </c>
      <c r="I37" s="47"/>
      <c r="J37" s="46" t="str">
        <f>IF(SUMIF(R34,R34),IF(SUMIF(J38,J38),T34*J38,T34*$F$5),"")</f>
        <v/>
      </c>
      <c r="K37" s="47"/>
      <c r="L37" s="46" t="str">
        <f>IF(SUMIF(D34,D34),IF(SUMIF(L38,L38),L38*12/365*H34,IF(SUMIF($F$6,$F$6),$F$6*12/365*H34,"")),"")</f>
        <v/>
      </c>
      <c r="M37" s="47"/>
      <c r="N37" s="46" t="str">
        <f>IF(SUMIF(D34,D34),IF(SUMIF(N38,N38),N38*12/365*H34,IF(SUMIF($F$7,$F$7),$F$7*12/365*H34,"")),"")</f>
        <v/>
      </c>
      <c r="O37" s="47"/>
      <c r="P37" s="46" t="str">
        <f>IF(SUMIF(D34,D34),IF(SUMIF(P38,P38),P38*12/365*H34,IF(SUMIF($F$8,$F$8),$F$8*12/365*H34,"")),"")</f>
        <v/>
      </c>
      <c r="Q37" s="47"/>
      <c r="R37" s="46" t="str">
        <f>IF(SUMIF(D34,D34),IF(SUMIF(R38,R38),R38*12/365*H34,IF(SUMIF($F$9,$F$9),$F$9*12/365*H34,"")),"")</f>
        <v/>
      </c>
      <c r="S37" s="47"/>
      <c r="T37" s="26" t="str">
        <f>IF(SUMIF(U35,U35),U35/H34,"")</f>
        <v/>
      </c>
      <c r="U37" s="64"/>
      <c r="V37" s="65"/>
      <c r="W37" s="65"/>
      <c r="X37" s="48" t="str">
        <f>IF(SUMIF(X35,"&gt;0"),IF(X35=U35,"אין חוב",U35-X35),IF(SUMIF(U35,U35),"לא שולם",""))</f>
        <v/>
      </c>
      <c r="Y37" s="49"/>
      <c r="AA37" s="3"/>
      <c r="AB37" s="113"/>
      <c r="AC37" s="113"/>
      <c r="AD37" s="113"/>
      <c r="AE37" s="113"/>
      <c r="AF37" s="113"/>
      <c r="AG37" s="113"/>
      <c r="AH37" s="113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113"/>
      <c r="AC38" s="113"/>
      <c r="AD38" s="113"/>
      <c r="AE38" s="113"/>
      <c r="AF38" s="113"/>
      <c r="AG38" s="113"/>
      <c r="AH38" s="113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113"/>
      <c r="AC39" s="113"/>
      <c r="AD39" s="113"/>
      <c r="AE39" s="113"/>
      <c r="AF39" s="113"/>
      <c r="AG39" s="113"/>
      <c r="AH39" s="113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113"/>
      <c r="AC40" s="113"/>
      <c r="AD40" s="113"/>
      <c r="AE40" s="113"/>
      <c r="AF40" s="113"/>
      <c r="AG40" s="113"/>
      <c r="AH40" s="113"/>
    </row>
    <row r="41" spans="1:34" ht="15.75" customHeight="1" x14ac:dyDescent="0.25">
      <c r="A41" s="2"/>
      <c r="C41" s="70" t="s">
        <v>10</v>
      </c>
      <c r="D41" s="72"/>
      <c r="E41" s="72"/>
      <c r="F41" s="72"/>
      <c r="G41" s="73"/>
      <c r="H41" s="18" t="str">
        <f>IF(SUMIF(D41,D41),D41-D34,"")</f>
        <v/>
      </c>
      <c r="I41" s="79" t="s">
        <v>14</v>
      </c>
      <c r="J41" s="54"/>
      <c r="K41" s="55"/>
      <c r="L41" s="19" t="str">
        <f>IF(SUMIF(J41,J41),J41-J34,"")</f>
        <v/>
      </c>
      <c r="M41" s="70" t="s">
        <v>13</v>
      </c>
      <c r="N41" s="54"/>
      <c r="O41" s="55"/>
      <c r="P41" s="19" t="str">
        <f>IF(SUMIF(N41,N41),N41-N34,"")</f>
        <v/>
      </c>
      <c r="Q41" s="70" t="s">
        <v>11</v>
      </c>
      <c r="R41" s="54"/>
      <c r="S41" s="55"/>
      <c r="T41" s="20" t="str">
        <f>IF(SUMIF(R41,R41),R41-R34,"")</f>
        <v/>
      </c>
      <c r="U41" s="58" t="s">
        <v>7</v>
      </c>
      <c r="V41" s="59"/>
      <c r="W41" s="59"/>
      <c r="X41" s="60" t="s">
        <v>8</v>
      </c>
      <c r="Y41" s="61"/>
      <c r="AA41" s="3"/>
      <c r="AB41" s="113"/>
      <c r="AC41" s="113"/>
      <c r="AD41" s="113"/>
      <c r="AE41" s="113"/>
      <c r="AF41" s="113"/>
      <c r="AG41" s="113"/>
      <c r="AH41" s="113"/>
    </row>
    <row r="42" spans="1:34" ht="15.75" customHeight="1" x14ac:dyDescent="0.25">
      <c r="A42" s="2"/>
      <c r="C42" s="71"/>
      <c r="D42" s="74"/>
      <c r="E42" s="74"/>
      <c r="F42" s="74"/>
      <c r="G42" s="75"/>
      <c r="H42" s="21" t="str">
        <f>TEXT(H41,"ימים")</f>
        <v/>
      </c>
      <c r="I42" s="80"/>
      <c r="J42" s="56"/>
      <c r="K42" s="57"/>
      <c r="L42" s="22" t="str">
        <f>TEXT(L41,"קוב")</f>
        <v/>
      </c>
      <c r="M42" s="71"/>
      <c r="N42" s="56"/>
      <c r="O42" s="57"/>
      <c r="P42" s="23" t="str">
        <f>TEXT(P41,"קוט''ש")</f>
        <v/>
      </c>
      <c r="Q42" s="71"/>
      <c r="R42" s="56"/>
      <c r="S42" s="57"/>
      <c r="T42" s="24" t="str">
        <f>TEXT(T41,"מ''ק")</f>
        <v/>
      </c>
      <c r="U42" s="62" t="str">
        <f>IF(SUM(C44:S44)&gt;0,ROUND(SUM(C44:S44),2),"")</f>
        <v/>
      </c>
      <c r="V42" s="63"/>
      <c r="W42" s="63"/>
      <c r="X42" s="66"/>
      <c r="Y42" s="67"/>
      <c r="AA42" s="3"/>
      <c r="AB42" s="113"/>
      <c r="AC42" s="113"/>
      <c r="AD42" s="113"/>
      <c r="AE42" s="113"/>
      <c r="AF42" s="113"/>
      <c r="AG42" s="113"/>
      <c r="AH42" s="113"/>
    </row>
    <row r="43" spans="1:34" ht="15" customHeight="1" x14ac:dyDescent="0.25">
      <c r="A43" s="2"/>
      <c r="C43" s="114"/>
      <c r="D43" s="115"/>
      <c r="E43" s="116"/>
      <c r="F43" s="112" t="str">
        <f>TEXT(F44,"מים")</f>
        <v/>
      </c>
      <c r="G43" s="53" t="str">
        <f>TEXT(G42,"ימים")</f>
        <v>ימים</v>
      </c>
      <c r="H43" s="52" t="str">
        <f>TEXT(H44,"חשמל")</f>
        <v/>
      </c>
      <c r="I43" s="53" t="str">
        <f>TEXT(I42,"ימים")</f>
        <v>ימים</v>
      </c>
      <c r="J43" s="52" t="str">
        <f>TEXT(J44,"גז")</f>
        <v/>
      </c>
      <c r="K43" s="53" t="str">
        <f>TEXT(K42,"ימים")</f>
        <v>ימים</v>
      </c>
      <c r="L43" s="52" t="str">
        <f>TEXT(L44,"ארנונה")</f>
        <v/>
      </c>
      <c r="M43" s="53" t="str">
        <f>TEXT(M42,"ימים")</f>
        <v>ימים</v>
      </c>
      <c r="N43" s="52" t="str">
        <f>TEXT(N44,"גז חודשי")</f>
        <v/>
      </c>
      <c r="O43" s="53" t="str">
        <f>TEXT(O42,"ימים")</f>
        <v>ימים</v>
      </c>
      <c r="P43" s="52" t="str">
        <f>TEXT(P44,"תשלום קבוע")</f>
        <v/>
      </c>
      <c r="Q43" s="53" t="str">
        <f>TEXT(Q42,"ימים")</f>
        <v>ימים</v>
      </c>
      <c r="R43" s="52" t="str">
        <f>TEXT(R44,D37)</f>
        <v/>
      </c>
      <c r="S43" s="53" t="str">
        <f>TEXT(S42,"ימים")</f>
        <v>ימים</v>
      </c>
      <c r="T43" s="25" t="str">
        <f>TEXT(T44,"סך ליום")</f>
        <v/>
      </c>
      <c r="U43" s="62"/>
      <c r="V43" s="63"/>
      <c r="W43" s="63"/>
      <c r="X43" s="68" t="s">
        <v>12</v>
      </c>
      <c r="Y43" s="69"/>
      <c r="AA43" s="3"/>
      <c r="AB43" s="113"/>
      <c r="AC43" s="113"/>
      <c r="AD43" s="113"/>
      <c r="AE43" s="113"/>
      <c r="AF43" s="113"/>
      <c r="AG43" s="113"/>
      <c r="AH43" s="113"/>
    </row>
    <row r="44" spans="1:34" ht="15.75" customHeight="1" thickBot="1" x14ac:dyDescent="0.3">
      <c r="A44" s="2"/>
      <c r="C44" s="117"/>
      <c r="D44" s="118"/>
      <c r="E44" s="119"/>
      <c r="F44" s="51" t="str">
        <f>IF(SUMIF(J41,J41),IF(SUMIF(F45,F45),L41*F45,L41*$F$3),"")</f>
        <v/>
      </c>
      <c r="G44" s="47"/>
      <c r="H44" s="46" t="str">
        <f>IF(SUMIF(N41,N41),IF(SUMIF(H45,H45),P41*H45,P41*$F$4),"")</f>
        <v/>
      </c>
      <c r="I44" s="47"/>
      <c r="J44" s="46" t="str">
        <f>IF(SUMIF(R41,R41),IF(SUMIF(J45,J45),T41*J45,T41*$F$5),"")</f>
        <v/>
      </c>
      <c r="K44" s="47"/>
      <c r="L44" s="46" t="str">
        <f>IF(SUMIF(D41,D41),IF(SUMIF(L45,L45),L45*12/365*H41,IF(SUMIF($F$6,$F$6),$F$6*12/365*H41,"")),"")</f>
        <v/>
      </c>
      <c r="M44" s="47"/>
      <c r="N44" s="46" t="str">
        <f>IF(SUMIF(D41,D41),IF(SUMIF(N45,N45),N45*12/365*H41,IF(SUMIF($F$7,$F$7),$F$7*12/365*H41,"")),"")</f>
        <v/>
      </c>
      <c r="O44" s="47"/>
      <c r="P44" s="46" t="str">
        <f>IF(SUMIF(D41,D41),IF(SUMIF(P45,P45),P45*12/365*H41,IF(SUMIF($F$8,$F$8),$F$8*12/365*H41,"")),"")</f>
        <v/>
      </c>
      <c r="Q44" s="47"/>
      <c r="R44" s="46" t="str">
        <f>IF(SUMIF(D41,D41),IF(SUMIF(R45,R45),R45*12/365*H41,IF(SUMIF($F$9,$F$9),$F$9*12/365*H41,"")),"")</f>
        <v/>
      </c>
      <c r="S44" s="47"/>
      <c r="T44" s="26" t="str">
        <f>IF(SUMIF(U42,U42),U42/H41,"")</f>
        <v/>
      </c>
      <c r="U44" s="64"/>
      <c r="V44" s="65"/>
      <c r="W44" s="65"/>
      <c r="X44" s="48" t="str">
        <f>IF(SUMIF(X42,"&gt;0"),IF(X42=U42,"אין חוב",U42-X42),IF(SUMIF(U42,U42),"לא שולם",""))</f>
        <v/>
      </c>
      <c r="Y44" s="49"/>
      <c r="AA44" s="3"/>
      <c r="AB44" s="113"/>
      <c r="AC44" s="113"/>
      <c r="AD44" s="113"/>
      <c r="AE44" s="113"/>
      <c r="AF44" s="113"/>
      <c r="AG44" s="113"/>
      <c r="AH44" s="113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113"/>
      <c r="AC45" s="113"/>
      <c r="AD45" s="113"/>
      <c r="AE45" s="113"/>
      <c r="AF45" s="113"/>
      <c r="AG45" s="113"/>
      <c r="AH45" s="113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113"/>
      <c r="AC46" s="113"/>
      <c r="AD46" s="113"/>
      <c r="AE46" s="113"/>
      <c r="AF46" s="113"/>
      <c r="AG46" s="113"/>
      <c r="AH46" s="113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113"/>
      <c r="AC47" s="113"/>
      <c r="AD47" s="113"/>
      <c r="AE47" s="113"/>
      <c r="AF47" s="113"/>
      <c r="AG47" s="113"/>
      <c r="AH47" s="113"/>
    </row>
    <row r="48" spans="1:34" ht="15.75" x14ac:dyDescent="0.25">
      <c r="A48" s="2"/>
      <c r="C48" s="70" t="s">
        <v>10</v>
      </c>
      <c r="D48" s="72"/>
      <c r="E48" s="72"/>
      <c r="F48" s="72"/>
      <c r="G48" s="73"/>
      <c r="H48" s="18" t="str">
        <f>IF(SUMIF(D48,D48),D48-D41,"")</f>
        <v/>
      </c>
      <c r="I48" s="79" t="s">
        <v>14</v>
      </c>
      <c r="J48" s="54"/>
      <c r="K48" s="55"/>
      <c r="L48" s="19" t="str">
        <f>IF(SUMIF(J48,J48),J48-J41,"")</f>
        <v/>
      </c>
      <c r="M48" s="70" t="s">
        <v>13</v>
      </c>
      <c r="N48" s="54"/>
      <c r="O48" s="55"/>
      <c r="P48" s="19" t="str">
        <f>IF(SUMIF(N48,N48),N48-N41,"")</f>
        <v/>
      </c>
      <c r="Q48" s="70" t="s">
        <v>11</v>
      </c>
      <c r="R48" s="54"/>
      <c r="S48" s="55"/>
      <c r="T48" s="20" t="str">
        <f>IF(SUMIF(R48,R48),R48-R41,"")</f>
        <v/>
      </c>
      <c r="U48" s="58" t="s">
        <v>7</v>
      </c>
      <c r="V48" s="59"/>
      <c r="W48" s="59"/>
      <c r="X48" s="60" t="s">
        <v>8</v>
      </c>
      <c r="Y48" s="61"/>
      <c r="AA48" s="3"/>
      <c r="AB48" s="113"/>
      <c r="AC48" s="113"/>
      <c r="AD48" s="113"/>
      <c r="AE48" s="113"/>
      <c r="AF48" s="113"/>
      <c r="AG48" s="113"/>
      <c r="AH48" s="113"/>
    </row>
    <row r="49" spans="1:34" ht="15.75" customHeight="1" x14ac:dyDescent="0.25">
      <c r="A49" s="2"/>
      <c r="C49" s="71"/>
      <c r="D49" s="74"/>
      <c r="E49" s="74"/>
      <c r="F49" s="74"/>
      <c r="G49" s="75"/>
      <c r="H49" s="21" t="str">
        <f>TEXT(H48,"ימים")</f>
        <v/>
      </c>
      <c r="I49" s="80"/>
      <c r="J49" s="56"/>
      <c r="K49" s="57"/>
      <c r="L49" s="22" t="str">
        <f>TEXT(L48,"קוב")</f>
        <v/>
      </c>
      <c r="M49" s="71"/>
      <c r="N49" s="56"/>
      <c r="O49" s="57"/>
      <c r="P49" s="23" t="str">
        <f>TEXT(P48,"קוט''ש")</f>
        <v/>
      </c>
      <c r="Q49" s="71"/>
      <c r="R49" s="56"/>
      <c r="S49" s="57"/>
      <c r="T49" s="24" t="str">
        <f>TEXT(T48,"מ''ק")</f>
        <v/>
      </c>
      <c r="U49" s="62" t="str">
        <f>IF(SUM(C51:S51)&gt;0,ROUND(SUM(C51:S51),2),"")</f>
        <v/>
      </c>
      <c r="V49" s="63"/>
      <c r="W49" s="63"/>
      <c r="X49" s="66"/>
      <c r="Y49" s="67"/>
      <c r="AA49" s="3"/>
      <c r="AB49" s="113"/>
      <c r="AC49" s="113"/>
      <c r="AD49" s="113"/>
      <c r="AE49" s="113"/>
      <c r="AF49" s="113"/>
      <c r="AG49" s="113"/>
      <c r="AH49" s="113"/>
    </row>
    <row r="50" spans="1:34" ht="15" customHeight="1" x14ac:dyDescent="0.25">
      <c r="A50" s="2"/>
      <c r="C50" s="114"/>
      <c r="D50" s="115"/>
      <c r="E50" s="116"/>
      <c r="F50" s="112" t="str">
        <f>TEXT(F51,"מים")</f>
        <v/>
      </c>
      <c r="G50" s="53" t="str">
        <f>TEXT(G49,"ימים")</f>
        <v>ימים</v>
      </c>
      <c r="H50" s="52" t="str">
        <f>TEXT(H51,"חשמל")</f>
        <v/>
      </c>
      <c r="I50" s="53" t="str">
        <f>TEXT(I49,"ימים")</f>
        <v>ימים</v>
      </c>
      <c r="J50" s="52" t="str">
        <f>TEXT(J51,"גז")</f>
        <v/>
      </c>
      <c r="K50" s="53" t="str">
        <f>TEXT(K49,"ימים")</f>
        <v>ימים</v>
      </c>
      <c r="L50" s="52" t="str">
        <f>TEXT(L51,"ארנונה")</f>
        <v/>
      </c>
      <c r="M50" s="53" t="str">
        <f>TEXT(M49,"ימים")</f>
        <v>ימים</v>
      </c>
      <c r="N50" s="52" t="str">
        <f>TEXT(N51,"גז חודשי")</f>
        <v/>
      </c>
      <c r="O50" s="53" t="str">
        <f>TEXT(O49,"ימים")</f>
        <v>ימים</v>
      </c>
      <c r="P50" s="52" t="str">
        <f>TEXT(P51,"תשלום קבוע")</f>
        <v/>
      </c>
      <c r="Q50" s="53" t="str">
        <f>TEXT(Q49,"ימים")</f>
        <v>ימים</v>
      </c>
      <c r="R50" s="52" t="str">
        <f>TEXT(R51,D44)</f>
        <v/>
      </c>
      <c r="S50" s="53" t="str">
        <f>TEXT(S49,"ימים")</f>
        <v>ימים</v>
      </c>
      <c r="T50" s="25" t="str">
        <f>TEXT(T51,"סך ליום")</f>
        <v/>
      </c>
      <c r="U50" s="62"/>
      <c r="V50" s="63"/>
      <c r="W50" s="63"/>
      <c r="X50" s="68" t="s">
        <v>12</v>
      </c>
      <c r="Y50" s="69"/>
      <c r="AA50" s="3"/>
      <c r="AB50" s="113"/>
      <c r="AC50" s="113"/>
      <c r="AD50" s="113"/>
      <c r="AE50" s="113"/>
      <c r="AF50" s="113"/>
      <c r="AG50" s="113"/>
      <c r="AH50" s="113"/>
    </row>
    <row r="51" spans="1:34" ht="15.75" customHeight="1" thickBot="1" x14ac:dyDescent="0.3">
      <c r="A51" s="2"/>
      <c r="C51" s="117"/>
      <c r="D51" s="118"/>
      <c r="E51" s="119"/>
      <c r="F51" s="51" t="str">
        <f>IF(SUMIF(J48,J48),IF(SUMIF(F52,F52),L48*F52,L48*$F$3),"")</f>
        <v/>
      </c>
      <c r="G51" s="47"/>
      <c r="H51" s="46" t="str">
        <f>IF(SUMIF(N48,N48),IF(SUMIF(H52,H52),P48*H52,P48*$F$4),"")</f>
        <v/>
      </c>
      <c r="I51" s="47"/>
      <c r="J51" s="46" t="str">
        <f>IF(SUMIF(R48,R48),IF(SUMIF(J52,J52),T48*J52,T48*$F$5),"")</f>
        <v/>
      </c>
      <c r="K51" s="47"/>
      <c r="L51" s="46" t="str">
        <f>IF(SUMIF(D48,D48),IF(SUMIF(L52,L52),L52*12/365*H48,IF(SUMIF($F$6,$F$6),$F$6*12/365*H48,"")),"")</f>
        <v/>
      </c>
      <c r="M51" s="47"/>
      <c r="N51" s="46" t="str">
        <f>IF(SUMIF(D48,D48),IF(SUMIF(N52,N52),N52*12/365*H48,IF(SUMIF($F$7,$F$7),$F$7*12/365*H48,"")),"")</f>
        <v/>
      </c>
      <c r="O51" s="47"/>
      <c r="P51" s="46" t="str">
        <f>IF(SUMIF(D48,D48),IF(SUMIF(P52,P52),P52*12/365*H48,IF(SUMIF($F$8,$F$8),$F$8*12/365*H48,"")),"")</f>
        <v/>
      </c>
      <c r="Q51" s="47"/>
      <c r="R51" s="46" t="str">
        <f>IF(SUMIF(D48,D48),IF(SUMIF(R52,R52),R52*12/365*H48,IF(SUMIF($F$9,$F$9),$F$9*12/365*H48,"")),"")</f>
        <v/>
      </c>
      <c r="S51" s="47"/>
      <c r="T51" s="26" t="str">
        <f>IF(SUMIF(U49,U49),U49/H48,"")</f>
        <v/>
      </c>
      <c r="U51" s="64"/>
      <c r="V51" s="65"/>
      <c r="W51" s="65"/>
      <c r="X51" s="48" t="str">
        <f>IF(SUMIF(X49,"&gt;0"),IF(X49=U49,"אין חוב",U49-X49),IF(SUMIF(U49,U49),"לא שולם",""))</f>
        <v/>
      </c>
      <c r="Y51" s="49"/>
      <c r="AA51" s="3"/>
      <c r="AB51" s="113"/>
      <c r="AC51" s="113"/>
      <c r="AD51" s="113"/>
      <c r="AE51" s="113"/>
      <c r="AF51" s="113"/>
      <c r="AG51" s="113"/>
      <c r="AH51" s="113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113"/>
      <c r="AC52" s="113"/>
      <c r="AD52" s="113"/>
      <c r="AE52" s="113"/>
      <c r="AF52" s="113"/>
      <c r="AG52" s="113"/>
      <c r="AH52" s="113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113"/>
      <c r="AC53" s="113"/>
      <c r="AD53" s="113"/>
      <c r="AE53" s="113"/>
      <c r="AF53" s="113"/>
      <c r="AG53" s="113"/>
      <c r="AH53" s="113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113"/>
      <c r="AC54" s="113"/>
      <c r="AD54" s="113"/>
      <c r="AE54" s="113"/>
      <c r="AF54" s="113"/>
      <c r="AG54" s="113"/>
      <c r="AH54" s="113"/>
    </row>
    <row r="55" spans="1:34" ht="15.75" x14ac:dyDescent="0.25">
      <c r="A55" s="2"/>
      <c r="C55" s="70" t="s">
        <v>10</v>
      </c>
      <c r="D55" s="72"/>
      <c r="E55" s="72"/>
      <c r="F55" s="72"/>
      <c r="G55" s="73"/>
      <c r="H55" s="18" t="str">
        <f>IF(SUMIF(D55,D55),D55-D48,"")</f>
        <v/>
      </c>
      <c r="I55" s="79" t="s">
        <v>14</v>
      </c>
      <c r="J55" s="54"/>
      <c r="K55" s="55"/>
      <c r="L55" s="19" t="str">
        <f>IF(SUMIF(J55,J55),J55-J48,"")</f>
        <v/>
      </c>
      <c r="M55" s="70" t="s">
        <v>13</v>
      </c>
      <c r="N55" s="54"/>
      <c r="O55" s="55"/>
      <c r="P55" s="19" t="str">
        <f>IF(SUMIF(N55,N55),N55-N48,"")</f>
        <v/>
      </c>
      <c r="Q55" s="70" t="s">
        <v>11</v>
      </c>
      <c r="R55" s="54"/>
      <c r="S55" s="55"/>
      <c r="T55" s="20" t="str">
        <f>IF(SUMIF(R55,R55),R55-R48,"")</f>
        <v/>
      </c>
      <c r="U55" s="58" t="s">
        <v>7</v>
      </c>
      <c r="V55" s="59"/>
      <c r="W55" s="59"/>
      <c r="X55" s="60" t="s">
        <v>8</v>
      </c>
      <c r="Y55" s="61"/>
      <c r="AA55" s="3"/>
      <c r="AB55" s="113"/>
      <c r="AC55" s="113"/>
      <c r="AD55" s="113"/>
      <c r="AE55" s="113"/>
      <c r="AF55" s="113"/>
      <c r="AG55" s="113"/>
      <c r="AH55" s="113"/>
    </row>
    <row r="56" spans="1:34" ht="15.75" customHeight="1" x14ac:dyDescent="0.25">
      <c r="A56" s="2"/>
      <c r="C56" s="71"/>
      <c r="D56" s="74"/>
      <c r="E56" s="74"/>
      <c r="F56" s="74"/>
      <c r="G56" s="75"/>
      <c r="H56" s="21" t="str">
        <f>TEXT(H55,"ימים")</f>
        <v/>
      </c>
      <c r="I56" s="80"/>
      <c r="J56" s="56"/>
      <c r="K56" s="57"/>
      <c r="L56" s="22" t="str">
        <f>TEXT(L55,"קוב")</f>
        <v/>
      </c>
      <c r="M56" s="71"/>
      <c r="N56" s="56"/>
      <c r="O56" s="57"/>
      <c r="P56" s="23" t="str">
        <f>TEXT(P55,"קוט''ש")</f>
        <v/>
      </c>
      <c r="Q56" s="71"/>
      <c r="R56" s="56"/>
      <c r="S56" s="57"/>
      <c r="T56" s="24" t="str">
        <f>TEXT(T55,"מ''ק")</f>
        <v/>
      </c>
      <c r="U56" s="62" t="str">
        <f>IF(SUM(C58:S58)&gt;0,ROUND(SUM(C58:S58),2),"")</f>
        <v/>
      </c>
      <c r="V56" s="63"/>
      <c r="W56" s="63"/>
      <c r="X56" s="66"/>
      <c r="Y56" s="67"/>
      <c r="AA56" s="3"/>
      <c r="AB56" s="113"/>
      <c r="AC56" s="113"/>
      <c r="AD56" s="113"/>
      <c r="AE56" s="113"/>
      <c r="AF56" s="113"/>
      <c r="AG56" s="113"/>
      <c r="AH56" s="113"/>
    </row>
    <row r="57" spans="1:34" ht="15" customHeight="1" x14ac:dyDescent="0.25">
      <c r="A57" s="2"/>
      <c r="C57" s="114"/>
      <c r="D57" s="115"/>
      <c r="E57" s="116"/>
      <c r="F57" s="112" t="str">
        <f>TEXT(F58,"מים")</f>
        <v/>
      </c>
      <c r="G57" s="53" t="str">
        <f>TEXT(G56,"ימים")</f>
        <v>ימים</v>
      </c>
      <c r="H57" s="52" t="str">
        <f>TEXT(H58,"חשמל")</f>
        <v/>
      </c>
      <c r="I57" s="53" t="str">
        <f>TEXT(I56,"ימים")</f>
        <v>ימים</v>
      </c>
      <c r="J57" s="52" t="str">
        <f>TEXT(J58,"גז")</f>
        <v/>
      </c>
      <c r="K57" s="53" t="str">
        <f>TEXT(K56,"ימים")</f>
        <v>ימים</v>
      </c>
      <c r="L57" s="52" t="str">
        <f>TEXT(L58,"ארנונה")</f>
        <v/>
      </c>
      <c r="M57" s="53" t="str">
        <f>TEXT(M56,"ימים")</f>
        <v>ימים</v>
      </c>
      <c r="N57" s="52" t="str">
        <f>TEXT(N58,"גז חודשי")</f>
        <v/>
      </c>
      <c r="O57" s="53" t="str">
        <f>TEXT(O56,"ימים")</f>
        <v>ימים</v>
      </c>
      <c r="P57" s="52" t="str">
        <f>TEXT(P58,"תשלום קבוע")</f>
        <v/>
      </c>
      <c r="Q57" s="53" t="str">
        <f>TEXT(Q56,"ימים")</f>
        <v>ימים</v>
      </c>
      <c r="R57" s="52" t="str">
        <f>TEXT(R58,D51)</f>
        <v/>
      </c>
      <c r="S57" s="53" t="str">
        <f>TEXT(S56,"ימים")</f>
        <v>ימים</v>
      </c>
      <c r="T57" s="25" t="str">
        <f>TEXT(T58,"סך ליום")</f>
        <v/>
      </c>
      <c r="U57" s="62"/>
      <c r="V57" s="63"/>
      <c r="W57" s="63"/>
      <c r="X57" s="68" t="s">
        <v>12</v>
      </c>
      <c r="Y57" s="69"/>
      <c r="AA57" s="3"/>
      <c r="AB57" s="113"/>
      <c r="AC57" s="113"/>
      <c r="AD57" s="113"/>
      <c r="AE57" s="113"/>
      <c r="AF57" s="113"/>
      <c r="AG57" s="113"/>
      <c r="AH57" s="113"/>
    </row>
    <row r="58" spans="1:34" ht="15.75" customHeight="1" thickBot="1" x14ac:dyDescent="0.3">
      <c r="A58" s="2"/>
      <c r="C58" s="117"/>
      <c r="D58" s="118"/>
      <c r="E58" s="119"/>
      <c r="F58" s="51" t="str">
        <f>IF(SUMIF(J55,J55),IF(SUMIF(F59,F59),L55*F59,L55*$F$3),"")</f>
        <v/>
      </c>
      <c r="G58" s="47"/>
      <c r="H58" s="46" t="str">
        <f>IF(SUMIF(N55,N55),IF(SUMIF(H59,H59),P55*H59,P55*$F$4),"")</f>
        <v/>
      </c>
      <c r="I58" s="47"/>
      <c r="J58" s="46" t="str">
        <f>IF(SUMIF(R55,R55),IF(SUMIF(J59,J59),T55*J59,T55*$F$5),"")</f>
        <v/>
      </c>
      <c r="K58" s="47"/>
      <c r="L58" s="46" t="str">
        <f>IF(SUMIF(D55,D55),IF(SUMIF(L59,L59),L59*12/365*H55,IF(SUMIF($F$6,$F$6),$F$6*12/365*H55,"")),"")</f>
        <v/>
      </c>
      <c r="M58" s="47"/>
      <c r="N58" s="46" t="str">
        <f>IF(SUMIF(D55,D55),IF(SUMIF(N59,N59),N59*12/365*H55,IF(SUMIF($F$7,$F$7),$F$7*12/365*H55,"")),"")</f>
        <v/>
      </c>
      <c r="O58" s="47"/>
      <c r="P58" s="46" t="str">
        <f>IF(SUMIF(D55,D55),IF(SUMIF(P59,P59),P59*12/365*H55,IF(SUMIF($F$8,$F$8),$F$8*12/365*H55,"")),"")</f>
        <v/>
      </c>
      <c r="Q58" s="47"/>
      <c r="R58" s="46" t="str">
        <f>IF(SUMIF(D55,D55),IF(SUMIF(R59,R59),R59*12/365*H55,IF(SUMIF($F$9,$F$9),$F$9*12/365*H55,"")),"")</f>
        <v/>
      </c>
      <c r="S58" s="47"/>
      <c r="T58" s="26" t="str">
        <f>IF(SUMIF(U56,U56),U56/H55,"")</f>
        <v/>
      </c>
      <c r="U58" s="64"/>
      <c r="V58" s="65"/>
      <c r="W58" s="65"/>
      <c r="X58" s="48" t="str">
        <f>IF(SUMIF(X56,"&gt;0"),IF(X56=U56,"אין חוב",U56-X56),IF(SUMIF(U56,U56),"לא שולם",""))</f>
        <v/>
      </c>
      <c r="Y58" s="49"/>
      <c r="AA58" s="3"/>
      <c r="AB58" s="113"/>
      <c r="AC58" s="113"/>
      <c r="AD58" s="113"/>
      <c r="AE58" s="113"/>
      <c r="AF58" s="113"/>
      <c r="AG58" s="113"/>
      <c r="AH58" s="113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113"/>
      <c r="AC59" s="113"/>
      <c r="AD59" s="113"/>
      <c r="AE59" s="113"/>
      <c r="AF59" s="113"/>
      <c r="AG59" s="113"/>
      <c r="AH59" s="113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113"/>
      <c r="AC60" s="113"/>
      <c r="AD60" s="113"/>
      <c r="AE60" s="113"/>
      <c r="AF60" s="113"/>
      <c r="AG60" s="113"/>
      <c r="AH60" s="113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113"/>
      <c r="AC61" s="113"/>
      <c r="AD61" s="113"/>
      <c r="AE61" s="113"/>
      <c r="AF61" s="113"/>
      <c r="AG61" s="113"/>
      <c r="AH61" s="113"/>
    </row>
    <row r="62" spans="1:34" ht="15.75" x14ac:dyDescent="0.25">
      <c r="A62" s="2"/>
      <c r="C62" s="70" t="s">
        <v>10</v>
      </c>
      <c r="D62" s="72"/>
      <c r="E62" s="72"/>
      <c r="F62" s="72"/>
      <c r="G62" s="73"/>
      <c r="H62" s="18" t="str">
        <f>IF(SUMIF(D62,D62),D62-D55,"")</f>
        <v/>
      </c>
      <c r="I62" s="79" t="s">
        <v>14</v>
      </c>
      <c r="J62" s="54"/>
      <c r="K62" s="55"/>
      <c r="L62" s="19" t="str">
        <f>IF(SUMIF(J62,J62),J62-J55,"")</f>
        <v/>
      </c>
      <c r="M62" s="70" t="s">
        <v>13</v>
      </c>
      <c r="N62" s="54"/>
      <c r="O62" s="55"/>
      <c r="P62" s="19" t="str">
        <f>IF(SUMIF(N62,N62),N62-N55,"")</f>
        <v/>
      </c>
      <c r="Q62" s="70" t="s">
        <v>11</v>
      </c>
      <c r="R62" s="54"/>
      <c r="S62" s="55"/>
      <c r="T62" s="20" t="str">
        <f>IF(SUMIF(R62,R62),R62-R55,"")</f>
        <v/>
      </c>
      <c r="U62" s="58" t="s">
        <v>7</v>
      </c>
      <c r="V62" s="59"/>
      <c r="W62" s="59"/>
      <c r="X62" s="60" t="s">
        <v>8</v>
      </c>
      <c r="Y62" s="61"/>
      <c r="AA62" s="3"/>
      <c r="AB62" s="113"/>
      <c r="AC62" s="113"/>
      <c r="AD62" s="113"/>
      <c r="AE62" s="113"/>
      <c r="AF62" s="113"/>
      <c r="AG62" s="113"/>
      <c r="AH62" s="113"/>
    </row>
    <row r="63" spans="1:34" ht="15.75" customHeight="1" x14ac:dyDescent="0.25">
      <c r="A63" s="2"/>
      <c r="C63" s="71"/>
      <c r="D63" s="74"/>
      <c r="E63" s="74"/>
      <c r="F63" s="74"/>
      <c r="G63" s="75"/>
      <c r="H63" s="21" t="str">
        <f>TEXT(H62,"ימים")</f>
        <v/>
      </c>
      <c r="I63" s="80"/>
      <c r="J63" s="56"/>
      <c r="K63" s="57"/>
      <c r="L63" s="22" t="str">
        <f>TEXT(L62,"קוב")</f>
        <v/>
      </c>
      <c r="M63" s="71"/>
      <c r="N63" s="56"/>
      <c r="O63" s="57"/>
      <c r="P63" s="23" t="str">
        <f>TEXT(P62,"קוט''ש")</f>
        <v/>
      </c>
      <c r="Q63" s="71"/>
      <c r="R63" s="56"/>
      <c r="S63" s="57"/>
      <c r="T63" s="24" t="str">
        <f>TEXT(T62,"מ''ק")</f>
        <v/>
      </c>
      <c r="U63" s="62" t="str">
        <f>IF(SUM(C65:S65)&gt;0,ROUND(SUM(C65:S65),2),"")</f>
        <v/>
      </c>
      <c r="V63" s="63"/>
      <c r="W63" s="63"/>
      <c r="X63" s="66"/>
      <c r="Y63" s="67"/>
      <c r="AA63" s="3"/>
      <c r="AB63" s="113"/>
      <c r="AC63" s="113"/>
      <c r="AD63" s="113"/>
      <c r="AE63" s="113"/>
      <c r="AF63" s="113"/>
      <c r="AG63" s="113"/>
      <c r="AH63" s="113"/>
    </row>
    <row r="64" spans="1:34" ht="15" customHeight="1" x14ac:dyDescent="0.25">
      <c r="A64" s="2"/>
      <c r="C64" s="114"/>
      <c r="D64" s="115"/>
      <c r="E64" s="116"/>
      <c r="F64" s="112" t="str">
        <f>TEXT(F65,"מים")</f>
        <v/>
      </c>
      <c r="G64" s="53" t="str">
        <f>TEXT(G63,"ימים")</f>
        <v>ימים</v>
      </c>
      <c r="H64" s="52" t="str">
        <f>TEXT(H65,"חשמל")</f>
        <v/>
      </c>
      <c r="I64" s="53" t="str">
        <f>TEXT(I63,"ימים")</f>
        <v>ימים</v>
      </c>
      <c r="J64" s="52" t="str">
        <f>TEXT(J65,"גז")</f>
        <v/>
      </c>
      <c r="K64" s="53" t="str">
        <f>TEXT(K63,"ימים")</f>
        <v>ימים</v>
      </c>
      <c r="L64" s="52" t="str">
        <f>TEXT(L65,"ארנונה")</f>
        <v/>
      </c>
      <c r="M64" s="53" t="str">
        <f>TEXT(M63,"ימים")</f>
        <v>ימים</v>
      </c>
      <c r="N64" s="52" t="str">
        <f>TEXT(N65,"גז חודשי")</f>
        <v/>
      </c>
      <c r="O64" s="53" t="str">
        <f>TEXT(O63,"ימים")</f>
        <v>ימים</v>
      </c>
      <c r="P64" s="52" t="str">
        <f>TEXT(P65,"תשלום קבוע")</f>
        <v/>
      </c>
      <c r="Q64" s="53" t="str">
        <f>TEXT(Q63,"ימים")</f>
        <v>ימים</v>
      </c>
      <c r="R64" s="52" t="str">
        <f>TEXT(R65,D58)</f>
        <v/>
      </c>
      <c r="S64" s="53" t="str">
        <f>TEXT(S63,"ימים")</f>
        <v>ימים</v>
      </c>
      <c r="T64" s="25" t="str">
        <f>TEXT(T65,"סך ליום")</f>
        <v/>
      </c>
      <c r="U64" s="62"/>
      <c r="V64" s="63"/>
      <c r="W64" s="63"/>
      <c r="X64" s="68" t="s">
        <v>12</v>
      </c>
      <c r="Y64" s="69"/>
      <c r="AA64" s="3"/>
      <c r="AB64" s="113"/>
      <c r="AC64" s="113"/>
      <c r="AD64" s="113"/>
      <c r="AE64" s="113"/>
      <c r="AF64" s="113"/>
      <c r="AG64" s="113"/>
      <c r="AH64" s="113"/>
    </row>
    <row r="65" spans="1:34" ht="15.75" customHeight="1" thickBot="1" x14ac:dyDescent="0.3">
      <c r="A65" s="2"/>
      <c r="C65" s="117"/>
      <c r="D65" s="118"/>
      <c r="E65" s="119"/>
      <c r="F65" s="51" t="str">
        <f>IF(SUMIF(J62,J62),IF(SUMIF(F66,F66),L62*F66,L62*$F$3),"")</f>
        <v/>
      </c>
      <c r="G65" s="47"/>
      <c r="H65" s="46" t="str">
        <f>IF(SUMIF(N62,N62),IF(SUMIF(H66,H66),P62*H66,P62*$F$4),"")</f>
        <v/>
      </c>
      <c r="I65" s="47"/>
      <c r="J65" s="46" t="str">
        <f>IF(SUMIF(R62,R62),IF(SUMIF(J66,J66),T62*J66,T62*$F$5),"")</f>
        <v/>
      </c>
      <c r="K65" s="47"/>
      <c r="L65" s="46" t="str">
        <f>IF(SUMIF(D62,D62),IF(SUMIF(L66,L66),L66*12/365*H62,IF(SUMIF($F$6,$F$6),$F$6*12/365*H62,"")),"")</f>
        <v/>
      </c>
      <c r="M65" s="47"/>
      <c r="N65" s="46" t="str">
        <f>IF(SUMIF(D62,D62),IF(SUMIF(N66,N66),N66*12/365*H62,IF(SUMIF($F$7,$F$7),$F$7*12/365*H62,"")),"")</f>
        <v/>
      </c>
      <c r="O65" s="47"/>
      <c r="P65" s="46" t="str">
        <f>IF(SUMIF(D62,D62),IF(SUMIF(P66,P66),P66*12/365*H62,IF(SUMIF($F$8,$F$8),$F$8*12/365*H62,"")),"")</f>
        <v/>
      </c>
      <c r="Q65" s="47"/>
      <c r="R65" s="46" t="str">
        <f>IF(SUMIF(D62,D62),IF(SUMIF(R66,R66),R66*12/365*H62,IF(SUMIF($F$9,$F$9),$F$9*12/365*H62,"")),"")</f>
        <v/>
      </c>
      <c r="S65" s="47"/>
      <c r="T65" s="26" t="str">
        <f>IF(SUMIF(U63,U63),U63/H62,"")</f>
        <v/>
      </c>
      <c r="U65" s="64"/>
      <c r="V65" s="65"/>
      <c r="W65" s="65"/>
      <c r="X65" s="48" t="str">
        <f>IF(SUMIF(X63,"&gt;0"),IF(X63=U63,"אין חוב",U63-X63),IF(SUMIF(U63,U63),"לא שולם",""))</f>
        <v/>
      </c>
      <c r="Y65" s="49"/>
      <c r="AA65" s="3"/>
      <c r="AB65" s="113"/>
      <c r="AC65" s="113"/>
      <c r="AD65" s="113"/>
      <c r="AE65" s="113"/>
      <c r="AF65" s="113"/>
      <c r="AG65" s="113"/>
      <c r="AH65" s="113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113"/>
      <c r="AC66" s="113"/>
      <c r="AD66" s="113"/>
      <c r="AE66" s="113"/>
      <c r="AF66" s="113"/>
      <c r="AG66" s="113"/>
      <c r="AH66" s="113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113"/>
      <c r="AC67" s="113"/>
      <c r="AD67" s="113"/>
      <c r="AE67" s="113"/>
      <c r="AF67" s="113"/>
      <c r="AG67" s="113"/>
      <c r="AH67" s="113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113"/>
      <c r="AC68" s="113"/>
      <c r="AD68" s="113"/>
      <c r="AE68" s="113"/>
      <c r="AF68" s="113"/>
      <c r="AG68" s="113"/>
      <c r="AH68" s="113"/>
    </row>
    <row r="69" spans="1:34" ht="15.75" x14ac:dyDescent="0.25">
      <c r="A69" s="2"/>
      <c r="C69" s="70" t="s">
        <v>10</v>
      </c>
      <c r="D69" s="72"/>
      <c r="E69" s="72"/>
      <c r="F69" s="72"/>
      <c r="G69" s="73"/>
      <c r="H69" s="18" t="str">
        <f>IF(SUMIF(D69,D69),D69-D62,"")</f>
        <v/>
      </c>
      <c r="I69" s="79" t="s">
        <v>14</v>
      </c>
      <c r="J69" s="54"/>
      <c r="K69" s="55"/>
      <c r="L69" s="19" t="str">
        <f>IF(SUMIF(J69,J69),J69-J62,"")</f>
        <v/>
      </c>
      <c r="M69" s="70" t="s">
        <v>13</v>
      </c>
      <c r="N69" s="54"/>
      <c r="O69" s="55"/>
      <c r="P69" s="19" t="str">
        <f>IF(SUMIF(N69,N69),N69-N62,"")</f>
        <v/>
      </c>
      <c r="Q69" s="70" t="s">
        <v>11</v>
      </c>
      <c r="R69" s="54"/>
      <c r="S69" s="55"/>
      <c r="T69" s="20" t="str">
        <f>IF(SUMIF(R69,R69),R69-R62,"")</f>
        <v/>
      </c>
      <c r="U69" s="58" t="s">
        <v>7</v>
      </c>
      <c r="V69" s="59"/>
      <c r="W69" s="59"/>
      <c r="X69" s="60" t="s">
        <v>8</v>
      </c>
      <c r="Y69" s="61"/>
      <c r="AA69" s="3"/>
      <c r="AB69" s="113"/>
      <c r="AC69" s="113"/>
      <c r="AD69" s="113"/>
      <c r="AE69" s="113"/>
      <c r="AF69" s="113"/>
      <c r="AG69" s="113"/>
      <c r="AH69" s="113"/>
    </row>
    <row r="70" spans="1:34" ht="15.75" customHeight="1" x14ac:dyDescent="0.25">
      <c r="A70" s="2"/>
      <c r="C70" s="71"/>
      <c r="D70" s="74"/>
      <c r="E70" s="74"/>
      <c r="F70" s="74"/>
      <c r="G70" s="75"/>
      <c r="H70" s="21" t="str">
        <f>TEXT(H69,"ימים")</f>
        <v/>
      </c>
      <c r="I70" s="80"/>
      <c r="J70" s="56"/>
      <c r="K70" s="57"/>
      <c r="L70" s="22" t="str">
        <f>TEXT(L69,"קוב")</f>
        <v/>
      </c>
      <c r="M70" s="71"/>
      <c r="N70" s="56"/>
      <c r="O70" s="57"/>
      <c r="P70" s="23" t="str">
        <f>TEXT(P69,"קוט''ש")</f>
        <v/>
      </c>
      <c r="Q70" s="71"/>
      <c r="R70" s="56"/>
      <c r="S70" s="57"/>
      <c r="T70" s="24" t="str">
        <f>TEXT(T69,"מ''ק")</f>
        <v/>
      </c>
      <c r="U70" s="62" t="str">
        <f>IF(SUM(C72:S72)&gt;0,ROUND(SUM(C72:S72),2),"")</f>
        <v/>
      </c>
      <c r="V70" s="63"/>
      <c r="W70" s="63"/>
      <c r="X70" s="66"/>
      <c r="Y70" s="67"/>
      <c r="AA70" s="3"/>
      <c r="AB70" s="113"/>
      <c r="AC70" s="113"/>
      <c r="AD70" s="113"/>
      <c r="AE70" s="113"/>
      <c r="AF70" s="113"/>
      <c r="AG70" s="113"/>
      <c r="AH70" s="113"/>
    </row>
    <row r="71" spans="1:34" ht="15" customHeight="1" x14ac:dyDescent="0.25">
      <c r="A71" s="2"/>
      <c r="C71" s="114"/>
      <c r="D71" s="115"/>
      <c r="E71" s="116"/>
      <c r="F71" s="112" t="str">
        <f>TEXT(F72,"מים")</f>
        <v/>
      </c>
      <c r="G71" s="53" t="str">
        <f>TEXT(G70,"ימים")</f>
        <v>ימים</v>
      </c>
      <c r="H71" s="52" t="str">
        <f>TEXT(H72,"חשמל")</f>
        <v/>
      </c>
      <c r="I71" s="53" t="str">
        <f>TEXT(I70,"ימים")</f>
        <v>ימים</v>
      </c>
      <c r="J71" s="52" t="str">
        <f>TEXT(J72,"גז")</f>
        <v/>
      </c>
      <c r="K71" s="53" t="str">
        <f>TEXT(K70,"ימים")</f>
        <v>ימים</v>
      </c>
      <c r="L71" s="52" t="str">
        <f>TEXT(L72,"ארנונה")</f>
        <v/>
      </c>
      <c r="M71" s="53" t="str">
        <f>TEXT(M70,"ימים")</f>
        <v>ימים</v>
      </c>
      <c r="N71" s="52" t="str">
        <f>TEXT(N72,"גז חודשי")</f>
        <v/>
      </c>
      <c r="O71" s="53" t="str">
        <f>TEXT(O70,"ימים")</f>
        <v>ימים</v>
      </c>
      <c r="P71" s="52" t="str">
        <f>TEXT(P72,"תשלום קבוע")</f>
        <v/>
      </c>
      <c r="Q71" s="53" t="str">
        <f>TEXT(Q70,"ימים")</f>
        <v>ימים</v>
      </c>
      <c r="R71" s="52" t="str">
        <f>TEXT(R72,D65)</f>
        <v/>
      </c>
      <c r="S71" s="53" t="str">
        <f>TEXT(S70,"ימים")</f>
        <v>ימים</v>
      </c>
      <c r="T71" s="25" t="str">
        <f>TEXT(T72,"סך ליום")</f>
        <v/>
      </c>
      <c r="U71" s="62"/>
      <c r="V71" s="63"/>
      <c r="W71" s="63"/>
      <c r="X71" s="68" t="s">
        <v>12</v>
      </c>
      <c r="Y71" s="69"/>
      <c r="AA71" s="3"/>
      <c r="AB71" s="113"/>
      <c r="AC71" s="113"/>
      <c r="AD71" s="113"/>
      <c r="AE71" s="113"/>
      <c r="AF71" s="113"/>
      <c r="AG71" s="113"/>
      <c r="AH71" s="113"/>
    </row>
    <row r="72" spans="1:34" ht="15.75" customHeight="1" thickBot="1" x14ac:dyDescent="0.3">
      <c r="A72" s="2"/>
      <c r="C72" s="117"/>
      <c r="D72" s="118"/>
      <c r="E72" s="119"/>
      <c r="F72" s="51" t="str">
        <f>IF(SUMIF(J69,J69),IF(SUMIF(F73,F73),L69*F73,L69*$F$3),"")</f>
        <v/>
      </c>
      <c r="G72" s="47"/>
      <c r="H72" s="46" t="str">
        <f>IF(SUMIF(N69,N69),IF(SUMIF(H73,H73),P69*H73,P69*$F$4),"")</f>
        <v/>
      </c>
      <c r="I72" s="47"/>
      <c r="J72" s="46" t="str">
        <f>IF(SUMIF(R69,R69),IF(SUMIF(J73,J73),T69*J73,T69*$F$5),"")</f>
        <v/>
      </c>
      <c r="K72" s="47"/>
      <c r="L72" s="46" t="str">
        <f>IF(SUMIF(D69,D69),IF(SUMIF(L73,L73),L73*12/365*H69,IF(SUMIF($F$6,$F$6),$F$6*12/365*H69,"")),"")</f>
        <v/>
      </c>
      <c r="M72" s="47"/>
      <c r="N72" s="46" t="str">
        <f>IF(SUMIF(D69,D69),IF(SUMIF(N73,N73),N73*12/365*H69,IF(SUMIF($F$7,$F$7),$F$7*12/365*H69,"")),"")</f>
        <v/>
      </c>
      <c r="O72" s="47"/>
      <c r="P72" s="46" t="str">
        <f>IF(SUMIF(D69,D69),IF(SUMIF(P73,P73),P73*12/365*H69,IF(SUMIF($F$8,$F$8),$F$8*12/365*H69,"")),"")</f>
        <v/>
      </c>
      <c r="Q72" s="47"/>
      <c r="R72" s="46" t="str">
        <f>IF(SUMIF(D69,D69),IF(SUMIF(R73,R73),R73*12/365*H69,IF(SUMIF($F$9,$F$9),$F$9*12/365*H69,"")),"")</f>
        <v/>
      </c>
      <c r="S72" s="47"/>
      <c r="T72" s="26" t="str">
        <f>IF(SUMIF(U70,U70),U70/H69,"")</f>
        <v/>
      </c>
      <c r="U72" s="64"/>
      <c r="V72" s="65"/>
      <c r="W72" s="65"/>
      <c r="X72" s="48" t="str">
        <f>IF(SUMIF(X70,"&gt;0"),IF(X70=U70,"אין חוב",U70-X70),IF(SUMIF(U70,U70),"לא שולם",""))</f>
        <v/>
      </c>
      <c r="Y72" s="49"/>
      <c r="AA72" s="3"/>
      <c r="AB72" s="113"/>
      <c r="AC72" s="113"/>
      <c r="AD72" s="113"/>
      <c r="AE72" s="113"/>
      <c r="AF72" s="113"/>
      <c r="AG72" s="113"/>
      <c r="AH72" s="113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113"/>
      <c r="AC73" s="113"/>
      <c r="AD73" s="113"/>
      <c r="AE73" s="113"/>
      <c r="AF73" s="113"/>
      <c r="AG73" s="113"/>
      <c r="AH73" s="113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113"/>
      <c r="AC74" s="113"/>
      <c r="AD74" s="113"/>
      <c r="AE74" s="113"/>
      <c r="AF74" s="113"/>
      <c r="AG74" s="113"/>
      <c r="AH74" s="113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113"/>
      <c r="AC75" s="113"/>
      <c r="AD75" s="113"/>
      <c r="AE75" s="113"/>
      <c r="AF75" s="113"/>
      <c r="AG75" s="113"/>
      <c r="AH75" s="113"/>
    </row>
    <row r="76" spans="1:34" ht="15.75" x14ac:dyDescent="0.25">
      <c r="A76" s="2"/>
      <c r="C76" s="70" t="s">
        <v>10</v>
      </c>
      <c r="D76" s="72"/>
      <c r="E76" s="72"/>
      <c r="F76" s="72"/>
      <c r="G76" s="73"/>
      <c r="H76" s="18" t="str">
        <f>IF(SUMIF(D76,D76),D76-D69,"")</f>
        <v/>
      </c>
      <c r="I76" s="79" t="s">
        <v>14</v>
      </c>
      <c r="J76" s="54"/>
      <c r="K76" s="55"/>
      <c r="L76" s="19" t="str">
        <f>IF(SUMIF(J76,J76),J76-J69,"")</f>
        <v/>
      </c>
      <c r="M76" s="70" t="s">
        <v>13</v>
      </c>
      <c r="N76" s="54"/>
      <c r="O76" s="55"/>
      <c r="P76" s="19" t="str">
        <f>IF(SUMIF(N76,N76),N76-N69,"")</f>
        <v/>
      </c>
      <c r="Q76" s="70" t="s">
        <v>11</v>
      </c>
      <c r="R76" s="54"/>
      <c r="S76" s="55"/>
      <c r="T76" s="20" t="str">
        <f>IF(SUMIF(R76,R76),R76-R69,"")</f>
        <v/>
      </c>
      <c r="U76" s="58" t="s">
        <v>7</v>
      </c>
      <c r="V76" s="59"/>
      <c r="W76" s="59"/>
      <c r="X76" s="60" t="s">
        <v>8</v>
      </c>
      <c r="Y76" s="61"/>
      <c r="AA76" s="3"/>
      <c r="AB76" s="113"/>
      <c r="AC76" s="113"/>
      <c r="AD76" s="113"/>
      <c r="AE76" s="113"/>
      <c r="AF76" s="113"/>
      <c r="AG76" s="113"/>
      <c r="AH76" s="113"/>
    </row>
    <row r="77" spans="1:34" ht="15.75" customHeight="1" x14ac:dyDescent="0.25">
      <c r="A77" s="2"/>
      <c r="C77" s="71"/>
      <c r="D77" s="74"/>
      <c r="E77" s="74"/>
      <c r="F77" s="74"/>
      <c r="G77" s="75"/>
      <c r="H77" s="21" t="str">
        <f>TEXT(H76,"ימים")</f>
        <v/>
      </c>
      <c r="I77" s="80"/>
      <c r="J77" s="56"/>
      <c r="K77" s="57"/>
      <c r="L77" s="22" t="str">
        <f>TEXT(L76,"קוב")</f>
        <v/>
      </c>
      <c r="M77" s="71"/>
      <c r="N77" s="56"/>
      <c r="O77" s="57"/>
      <c r="P77" s="23" t="str">
        <f>TEXT(P76,"קוט''ש")</f>
        <v/>
      </c>
      <c r="Q77" s="71"/>
      <c r="R77" s="56"/>
      <c r="S77" s="57"/>
      <c r="T77" s="24" t="str">
        <f>TEXT(T76,"מ''ק")</f>
        <v/>
      </c>
      <c r="U77" s="62" t="str">
        <f>IF(SUM(C79:S79)&gt;0,ROUND(SUM(C79:S79),2),"")</f>
        <v/>
      </c>
      <c r="V77" s="63"/>
      <c r="W77" s="63"/>
      <c r="X77" s="66"/>
      <c r="Y77" s="67"/>
      <c r="AA77" s="3"/>
      <c r="AB77" s="113"/>
      <c r="AC77" s="113"/>
      <c r="AD77" s="113"/>
      <c r="AE77" s="113"/>
      <c r="AF77" s="113"/>
      <c r="AG77" s="113"/>
      <c r="AH77" s="113"/>
    </row>
    <row r="78" spans="1:34" ht="15" customHeight="1" x14ac:dyDescent="0.25">
      <c r="A78" s="2"/>
      <c r="C78" s="114"/>
      <c r="D78" s="115"/>
      <c r="E78" s="116"/>
      <c r="F78" s="112" t="str">
        <f>TEXT(F79,"מים")</f>
        <v/>
      </c>
      <c r="G78" s="53" t="str">
        <f>TEXT(G77,"ימים")</f>
        <v>ימים</v>
      </c>
      <c r="H78" s="52" t="str">
        <f>TEXT(H79,"חשמל")</f>
        <v/>
      </c>
      <c r="I78" s="53" t="str">
        <f>TEXT(I77,"ימים")</f>
        <v>ימים</v>
      </c>
      <c r="J78" s="52" t="str">
        <f>TEXT(J79,"גז")</f>
        <v/>
      </c>
      <c r="K78" s="53" t="str">
        <f>TEXT(K77,"ימים")</f>
        <v>ימים</v>
      </c>
      <c r="L78" s="52" t="str">
        <f>TEXT(L79,"ארנונה")</f>
        <v/>
      </c>
      <c r="M78" s="53" t="str">
        <f>TEXT(M77,"ימים")</f>
        <v>ימים</v>
      </c>
      <c r="N78" s="52" t="str">
        <f>TEXT(N79,"גז חודשי")</f>
        <v/>
      </c>
      <c r="O78" s="53" t="str">
        <f>TEXT(O77,"ימים")</f>
        <v>ימים</v>
      </c>
      <c r="P78" s="52" t="str">
        <f>TEXT(P79,"תשלום קבוע")</f>
        <v/>
      </c>
      <c r="Q78" s="53" t="str">
        <f>TEXT(Q77,"ימים")</f>
        <v>ימים</v>
      </c>
      <c r="R78" s="52" t="str">
        <f>TEXT(R79,D72)</f>
        <v/>
      </c>
      <c r="S78" s="53" t="str">
        <f>TEXT(S77,"ימים")</f>
        <v>ימים</v>
      </c>
      <c r="T78" s="25" t="str">
        <f>TEXT(T79,"סך ליום")</f>
        <v/>
      </c>
      <c r="U78" s="62"/>
      <c r="V78" s="63"/>
      <c r="W78" s="63"/>
      <c r="X78" s="68" t="s">
        <v>12</v>
      </c>
      <c r="Y78" s="69"/>
      <c r="AA78" s="3"/>
      <c r="AB78" s="113"/>
      <c r="AC78" s="113"/>
      <c r="AD78" s="113"/>
      <c r="AE78" s="113"/>
      <c r="AF78" s="113"/>
      <c r="AG78" s="113"/>
      <c r="AH78" s="113"/>
    </row>
    <row r="79" spans="1:34" ht="15.75" customHeight="1" thickBot="1" x14ac:dyDescent="0.3">
      <c r="A79" s="2"/>
      <c r="C79" s="117"/>
      <c r="D79" s="118"/>
      <c r="E79" s="119"/>
      <c r="F79" s="51" t="str">
        <f>IF(SUMIF(J76,J76),IF(SUMIF(F80,F80),L76*F80,L76*$F$3),"")</f>
        <v/>
      </c>
      <c r="G79" s="47"/>
      <c r="H79" s="46" t="str">
        <f>IF(SUMIF(N76,N76),IF(SUMIF(H80,H80),P76*H80,P76*$F$4),"")</f>
        <v/>
      </c>
      <c r="I79" s="47"/>
      <c r="J79" s="46" t="str">
        <f>IF(SUMIF(R76,R76),IF(SUMIF(J80,J80),T76*J80,T76*$F$5),"")</f>
        <v/>
      </c>
      <c r="K79" s="47"/>
      <c r="L79" s="46" t="str">
        <f>IF(SUMIF(D76,D76),IF(SUMIF(L80,L80),L80*12/365*H76,IF(SUMIF($F$6,$F$6),$F$6*12/365*H76,"")),"")</f>
        <v/>
      </c>
      <c r="M79" s="47"/>
      <c r="N79" s="46" t="str">
        <f>IF(SUMIF(D76,D76),IF(SUMIF(N80,N80),N80*12/365*H76,IF(SUMIF($F$7,$F$7),$F$7*12/365*H76,"")),"")</f>
        <v/>
      </c>
      <c r="O79" s="47"/>
      <c r="P79" s="46" t="str">
        <f>IF(SUMIF(D76,D76),IF(SUMIF(P80,P80),P80*12/365*H76,IF(SUMIF($F$8,$F$8),$F$8*12/365*H76,"")),"")</f>
        <v/>
      </c>
      <c r="Q79" s="47"/>
      <c r="R79" s="46" t="str">
        <f>IF(SUMIF(D76,D76),IF(SUMIF(R80,R80),R80*12/365*H76,IF(SUMIF($F$9,$F$9),$F$9*12/365*H76,"")),"")</f>
        <v/>
      </c>
      <c r="S79" s="47"/>
      <c r="T79" s="26" t="str">
        <f>IF(SUMIF(U77,U77),U77/H76,"")</f>
        <v/>
      </c>
      <c r="U79" s="64"/>
      <c r="V79" s="65"/>
      <c r="W79" s="65"/>
      <c r="X79" s="48" t="str">
        <f>IF(SUMIF(X77,"&gt;0"),IF(X77=U77,"אין חוב",U77-X77),IF(SUMIF(U77,U77),"לא שולם",""))</f>
        <v/>
      </c>
      <c r="Y79" s="49"/>
      <c r="AA79" s="3"/>
      <c r="AB79" s="113"/>
      <c r="AC79" s="113"/>
      <c r="AD79" s="113"/>
      <c r="AE79" s="113"/>
      <c r="AF79" s="113"/>
      <c r="AG79" s="113"/>
      <c r="AH79" s="113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113"/>
      <c r="AC80" s="113"/>
      <c r="AD80" s="113"/>
      <c r="AE80" s="113"/>
      <c r="AF80" s="113"/>
      <c r="AG80" s="113"/>
      <c r="AH80" s="113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113"/>
      <c r="AC81" s="113"/>
      <c r="AD81" s="113"/>
      <c r="AE81" s="113"/>
      <c r="AF81" s="113"/>
      <c r="AG81" s="113"/>
      <c r="AH81" s="113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113"/>
      <c r="AC82" s="113"/>
      <c r="AD82" s="113"/>
      <c r="AE82" s="113"/>
      <c r="AF82" s="113"/>
      <c r="AG82" s="113"/>
      <c r="AH82" s="113"/>
    </row>
    <row r="83" spans="1:34" ht="15.75" x14ac:dyDescent="0.25">
      <c r="A83" s="2"/>
      <c r="C83" s="70" t="s">
        <v>10</v>
      </c>
      <c r="D83" s="72"/>
      <c r="E83" s="72"/>
      <c r="F83" s="72"/>
      <c r="G83" s="73"/>
      <c r="H83" s="18" t="str">
        <f>IF(SUMIF(D83,D83),D83-D76,"")</f>
        <v/>
      </c>
      <c r="I83" s="79" t="s">
        <v>14</v>
      </c>
      <c r="J83" s="54"/>
      <c r="K83" s="55"/>
      <c r="L83" s="19" t="str">
        <f>IF(SUMIF(J83,J83),J83-J76,"")</f>
        <v/>
      </c>
      <c r="M83" s="70" t="s">
        <v>13</v>
      </c>
      <c r="N83" s="54"/>
      <c r="O83" s="55"/>
      <c r="P83" s="19" t="str">
        <f>IF(SUMIF(N83,N83),N83-N76,"")</f>
        <v/>
      </c>
      <c r="Q83" s="70" t="s">
        <v>11</v>
      </c>
      <c r="R83" s="54"/>
      <c r="S83" s="55"/>
      <c r="T83" s="20" t="str">
        <f>IF(SUMIF(R83,R83),R83-R76,"")</f>
        <v/>
      </c>
      <c r="U83" s="58" t="s">
        <v>7</v>
      </c>
      <c r="V83" s="59"/>
      <c r="W83" s="59"/>
      <c r="X83" s="60" t="s">
        <v>8</v>
      </c>
      <c r="Y83" s="61"/>
      <c r="AA83" s="3"/>
      <c r="AB83" s="113"/>
      <c r="AC83" s="113"/>
      <c r="AD83" s="113"/>
      <c r="AE83" s="113"/>
      <c r="AF83" s="113"/>
      <c r="AG83" s="113"/>
      <c r="AH83" s="113"/>
    </row>
    <row r="84" spans="1:34" ht="15.75" customHeight="1" x14ac:dyDescent="0.25">
      <c r="A84" s="2"/>
      <c r="C84" s="71"/>
      <c r="D84" s="74"/>
      <c r="E84" s="74"/>
      <c r="F84" s="74"/>
      <c r="G84" s="75"/>
      <c r="H84" s="21" t="str">
        <f>TEXT(H83,"ימים")</f>
        <v/>
      </c>
      <c r="I84" s="80"/>
      <c r="J84" s="56"/>
      <c r="K84" s="57"/>
      <c r="L84" s="22" t="str">
        <f>TEXT(L83,"קוב")</f>
        <v/>
      </c>
      <c r="M84" s="71"/>
      <c r="N84" s="56"/>
      <c r="O84" s="57"/>
      <c r="P84" s="23" t="str">
        <f>TEXT(P83,"קוט''ש")</f>
        <v/>
      </c>
      <c r="Q84" s="71"/>
      <c r="R84" s="56"/>
      <c r="S84" s="57"/>
      <c r="T84" s="24" t="str">
        <f>TEXT(T83,"מ''ק")</f>
        <v/>
      </c>
      <c r="U84" s="62" t="str">
        <f>IF(SUM(C86:S86)&gt;0,ROUND(SUM(C86:S86),2),"")</f>
        <v/>
      </c>
      <c r="V84" s="63"/>
      <c r="W84" s="63"/>
      <c r="X84" s="66"/>
      <c r="Y84" s="67"/>
      <c r="AA84" s="3"/>
      <c r="AB84" s="113"/>
      <c r="AC84" s="113"/>
      <c r="AD84" s="113"/>
      <c r="AE84" s="113"/>
      <c r="AF84" s="113"/>
      <c r="AG84" s="113"/>
      <c r="AH84" s="113"/>
    </row>
    <row r="85" spans="1:34" ht="15" customHeight="1" x14ac:dyDescent="0.25">
      <c r="A85" s="2"/>
      <c r="C85" s="114"/>
      <c r="D85" s="115"/>
      <c r="E85" s="116"/>
      <c r="F85" s="112" t="str">
        <f>TEXT(F86,"מים")</f>
        <v/>
      </c>
      <c r="G85" s="53" t="str">
        <f>TEXT(G84,"ימים")</f>
        <v>ימים</v>
      </c>
      <c r="H85" s="52" t="str">
        <f>TEXT(H86,"חשמל")</f>
        <v/>
      </c>
      <c r="I85" s="53" t="str">
        <f>TEXT(I84,"ימים")</f>
        <v>ימים</v>
      </c>
      <c r="J85" s="52" t="str">
        <f>TEXT(J86,"גז")</f>
        <v/>
      </c>
      <c r="K85" s="53" t="str">
        <f>TEXT(K84,"ימים")</f>
        <v>ימים</v>
      </c>
      <c r="L85" s="52" t="str">
        <f>TEXT(L86,"ארנונה")</f>
        <v/>
      </c>
      <c r="M85" s="53" t="str">
        <f>TEXT(M84,"ימים")</f>
        <v>ימים</v>
      </c>
      <c r="N85" s="52" t="str">
        <f>TEXT(N86,"גז חודשי")</f>
        <v/>
      </c>
      <c r="O85" s="53" t="str">
        <f>TEXT(O84,"ימים")</f>
        <v>ימים</v>
      </c>
      <c r="P85" s="52" t="str">
        <f>TEXT(P86,"תשלום קבוע")</f>
        <v/>
      </c>
      <c r="Q85" s="53" t="str">
        <f>TEXT(Q84,"ימים")</f>
        <v>ימים</v>
      </c>
      <c r="R85" s="52" t="str">
        <f>TEXT(R86,D79)</f>
        <v/>
      </c>
      <c r="S85" s="53" t="str">
        <f>TEXT(S84,"ימים")</f>
        <v>ימים</v>
      </c>
      <c r="T85" s="25" t="str">
        <f>TEXT(T86,"סך ליום")</f>
        <v/>
      </c>
      <c r="U85" s="62"/>
      <c r="V85" s="63"/>
      <c r="W85" s="63"/>
      <c r="X85" s="68" t="s">
        <v>12</v>
      </c>
      <c r="Y85" s="69"/>
      <c r="AA85" s="3"/>
      <c r="AB85" s="113"/>
      <c r="AC85" s="113"/>
      <c r="AD85" s="113"/>
      <c r="AE85" s="113"/>
      <c r="AF85" s="113"/>
      <c r="AG85" s="113"/>
      <c r="AH85" s="113"/>
    </row>
    <row r="86" spans="1:34" ht="15.75" customHeight="1" thickBot="1" x14ac:dyDescent="0.3">
      <c r="A86" s="2"/>
      <c r="C86" s="117"/>
      <c r="D86" s="118"/>
      <c r="E86" s="119"/>
      <c r="F86" s="51" t="str">
        <f>IF(SUMIF(J83,J83),IF(SUMIF(F87,F87),L83*F87,L83*$F$3),"")</f>
        <v/>
      </c>
      <c r="G86" s="47"/>
      <c r="H86" s="46" t="str">
        <f>IF(SUMIF(N83,N83),IF(SUMIF(H87,H87),P83*H87,P83*$F$4),"")</f>
        <v/>
      </c>
      <c r="I86" s="47"/>
      <c r="J86" s="46" t="str">
        <f>IF(SUMIF(R83,R83),IF(SUMIF(J87,J87),T83*J87,T83*$F$5),"")</f>
        <v/>
      </c>
      <c r="K86" s="47"/>
      <c r="L86" s="46" t="str">
        <f>IF(SUMIF(D83,D83),IF(SUMIF(L87,L87),L87*12/365*H83,IF(SUMIF($F$6,$F$6),$F$6*12/365*H83,"")),"")</f>
        <v/>
      </c>
      <c r="M86" s="47"/>
      <c r="N86" s="46" t="str">
        <f>IF(SUMIF(D83,D83),IF(SUMIF(N87,N87),N87*12/365*H83,IF(SUMIF($F$7,$F$7),$F$7*12/365*H83,"")),"")</f>
        <v/>
      </c>
      <c r="O86" s="47"/>
      <c r="P86" s="46" t="str">
        <f>IF(SUMIF(D83,D83),IF(SUMIF(P87,P87),P87*12/365*H83,IF(SUMIF($F$8,$F$8),$F$8*12/365*H83,"")),"")</f>
        <v/>
      </c>
      <c r="Q86" s="47"/>
      <c r="R86" s="46" t="str">
        <f>IF(SUMIF(D83,D83),IF(SUMIF(R87,R87),R87*12/365*H83,IF(SUMIF($F$9,$F$9),$F$9*12/365*H83,"")),"")</f>
        <v/>
      </c>
      <c r="S86" s="47"/>
      <c r="T86" s="26" t="str">
        <f>IF(SUMIF(U84,U84),U84/H83,"")</f>
        <v/>
      </c>
      <c r="U86" s="64"/>
      <c r="V86" s="65"/>
      <c r="W86" s="65"/>
      <c r="X86" s="48" t="str">
        <f>IF(SUMIF(X84,"&gt;0"),IF(X84=U84,"אין חוב",U84-X84),IF(SUMIF(U84,U84),"לא שולם",""))</f>
        <v/>
      </c>
      <c r="Y86" s="49"/>
      <c r="AA86" s="3"/>
      <c r="AB86" s="113"/>
      <c r="AC86" s="113"/>
      <c r="AD86" s="113"/>
      <c r="AE86" s="113"/>
      <c r="AF86" s="113"/>
      <c r="AG86" s="113"/>
      <c r="AH86" s="113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113"/>
      <c r="AC87" s="113"/>
      <c r="AD87" s="113"/>
      <c r="AE87" s="113"/>
      <c r="AF87" s="113"/>
      <c r="AG87" s="113"/>
      <c r="AH87" s="113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113"/>
      <c r="AC88" s="113"/>
      <c r="AD88" s="113"/>
      <c r="AE88" s="113"/>
      <c r="AF88" s="113"/>
      <c r="AG88" s="113"/>
      <c r="AH88" s="113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113"/>
      <c r="AC89" s="113"/>
      <c r="AD89" s="113"/>
      <c r="AE89" s="113"/>
      <c r="AF89" s="113"/>
      <c r="AG89" s="113"/>
      <c r="AH89" s="113"/>
    </row>
    <row r="90" spans="1:34" ht="15.75" x14ac:dyDescent="0.25">
      <c r="A90" s="2"/>
      <c r="C90" s="70" t="s">
        <v>10</v>
      </c>
      <c r="D90" s="72"/>
      <c r="E90" s="72"/>
      <c r="F90" s="72"/>
      <c r="G90" s="73"/>
      <c r="H90" s="18" t="str">
        <f>IF(SUMIF(D90,D90),D90-D83,"")</f>
        <v/>
      </c>
      <c r="I90" s="79" t="s">
        <v>14</v>
      </c>
      <c r="J90" s="54"/>
      <c r="K90" s="55"/>
      <c r="L90" s="19" t="str">
        <f>IF(SUMIF(J90,J90),J90-J83,"")</f>
        <v/>
      </c>
      <c r="M90" s="70" t="s">
        <v>13</v>
      </c>
      <c r="N90" s="54"/>
      <c r="O90" s="55"/>
      <c r="P90" s="19" t="str">
        <f>IF(SUMIF(N90,N90),N90-N83,"")</f>
        <v/>
      </c>
      <c r="Q90" s="70" t="s">
        <v>11</v>
      </c>
      <c r="R90" s="54"/>
      <c r="S90" s="55"/>
      <c r="T90" s="20" t="str">
        <f>IF(SUMIF(R90,R90),R90-R83,"")</f>
        <v/>
      </c>
      <c r="U90" s="58" t="s">
        <v>7</v>
      </c>
      <c r="V90" s="59"/>
      <c r="W90" s="59"/>
      <c r="X90" s="60" t="s">
        <v>8</v>
      </c>
      <c r="Y90" s="61"/>
      <c r="AA90" s="3"/>
      <c r="AB90" s="113"/>
      <c r="AC90" s="113"/>
      <c r="AD90" s="113"/>
      <c r="AE90" s="113"/>
      <c r="AF90" s="113"/>
      <c r="AG90" s="113"/>
      <c r="AH90" s="113"/>
    </row>
    <row r="91" spans="1:34" ht="15.75" customHeight="1" x14ac:dyDescent="0.25">
      <c r="A91" s="2"/>
      <c r="C91" s="71"/>
      <c r="D91" s="74"/>
      <c r="E91" s="74"/>
      <c r="F91" s="74"/>
      <c r="G91" s="75"/>
      <c r="H91" s="21" t="str">
        <f>TEXT(H90,"ימים")</f>
        <v/>
      </c>
      <c r="I91" s="80"/>
      <c r="J91" s="56"/>
      <c r="K91" s="57"/>
      <c r="L91" s="22" t="str">
        <f>TEXT(L90,"קוב")</f>
        <v/>
      </c>
      <c r="M91" s="71"/>
      <c r="N91" s="56"/>
      <c r="O91" s="57"/>
      <c r="P91" s="23" t="str">
        <f>TEXT(P90,"קוט''ש")</f>
        <v/>
      </c>
      <c r="Q91" s="71"/>
      <c r="R91" s="56"/>
      <c r="S91" s="57"/>
      <c r="T91" s="24" t="str">
        <f>TEXT(T90,"מ''ק")</f>
        <v/>
      </c>
      <c r="U91" s="62" t="str">
        <f>IF(SUM(C93:S93)&gt;0,ROUND(SUM(C93:S93),2),"")</f>
        <v/>
      </c>
      <c r="V91" s="63"/>
      <c r="W91" s="63"/>
      <c r="X91" s="66"/>
      <c r="Y91" s="67"/>
      <c r="AA91" s="3"/>
      <c r="AB91" s="113"/>
      <c r="AC91" s="113"/>
      <c r="AD91" s="113"/>
      <c r="AE91" s="113"/>
      <c r="AF91" s="113"/>
      <c r="AG91" s="113"/>
      <c r="AH91" s="113"/>
    </row>
    <row r="92" spans="1:34" ht="15" customHeight="1" x14ac:dyDescent="0.25">
      <c r="A92" s="2"/>
      <c r="C92" s="114"/>
      <c r="D92" s="115"/>
      <c r="E92" s="116"/>
      <c r="F92" s="112" t="str">
        <f>TEXT(F93,"מים")</f>
        <v/>
      </c>
      <c r="G92" s="53" t="str">
        <f>TEXT(G91,"ימים")</f>
        <v>ימים</v>
      </c>
      <c r="H92" s="52" t="str">
        <f>TEXT(H93,"חשמל")</f>
        <v/>
      </c>
      <c r="I92" s="53" t="str">
        <f>TEXT(I91,"ימים")</f>
        <v>ימים</v>
      </c>
      <c r="J92" s="52" t="str">
        <f>TEXT(J93,"גז")</f>
        <v/>
      </c>
      <c r="K92" s="53" t="str">
        <f>TEXT(K91,"ימים")</f>
        <v>ימים</v>
      </c>
      <c r="L92" s="52" t="str">
        <f>TEXT(L93,"ארנונה")</f>
        <v/>
      </c>
      <c r="M92" s="53" t="str">
        <f>TEXT(M91,"ימים")</f>
        <v>ימים</v>
      </c>
      <c r="N92" s="52" t="str">
        <f>TEXT(N93,"גז חודשי")</f>
        <v/>
      </c>
      <c r="O92" s="53" t="str">
        <f>TEXT(O91,"ימים")</f>
        <v>ימים</v>
      </c>
      <c r="P92" s="52" t="str">
        <f>TEXT(P93,"תשלום קבוע")</f>
        <v/>
      </c>
      <c r="Q92" s="53" t="str">
        <f>TEXT(Q91,"ימים")</f>
        <v>ימים</v>
      </c>
      <c r="R92" s="52" t="str">
        <f>TEXT(R93,D86)</f>
        <v/>
      </c>
      <c r="S92" s="53" t="str">
        <f>TEXT(S91,"ימים")</f>
        <v>ימים</v>
      </c>
      <c r="T92" s="25" t="str">
        <f>TEXT(T93,"סך ליום")</f>
        <v/>
      </c>
      <c r="U92" s="62"/>
      <c r="V92" s="63"/>
      <c r="W92" s="63"/>
      <c r="X92" s="68" t="s">
        <v>12</v>
      </c>
      <c r="Y92" s="69"/>
      <c r="AA92" s="3"/>
      <c r="AB92" s="113"/>
      <c r="AC92" s="113"/>
      <c r="AD92" s="113"/>
      <c r="AE92" s="113"/>
      <c r="AF92" s="113"/>
      <c r="AG92" s="113"/>
      <c r="AH92" s="113"/>
    </row>
    <row r="93" spans="1:34" ht="15.75" customHeight="1" thickBot="1" x14ac:dyDescent="0.3">
      <c r="A93" s="2"/>
      <c r="C93" s="117"/>
      <c r="D93" s="118"/>
      <c r="E93" s="119"/>
      <c r="F93" s="51" t="str">
        <f>IF(SUMIF(J90,J90),IF(SUMIF(F94,F94),L90*F94,L90*$F$3),"")</f>
        <v/>
      </c>
      <c r="G93" s="47"/>
      <c r="H93" s="46" t="str">
        <f>IF(SUMIF(N90,N90),IF(SUMIF(H94,H94),P90*H94,P90*$F$4),"")</f>
        <v/>
      </c>
      <c r="I93" s="47"/>
      <c r="J93" s="46" t="str">
        <f>IF(SUMIF(R90,R90),IF(SUMIF(J94,J94),T90*J94,T90*$F$5),"")</f>
        <v/>
      </c>
      <c r="K93" s="47"/>
      <c r="L93" s="46" t="str">
        <f>IF(SUMIF(D90,D90),IF(SUMIF(L94,L94),L94*12/365*H90,IF(SUMIF($F$6,$F$6),$F$6*12/365*H90,"")),"")</f>
        <v/>
      </c>
      <c r="M93" s="47"/>
      <c r="N93" s="46" t="str">
        <f>IF(SUMIF(D90,D90),IF(SUMIF(N94,N94),N94*12/365*H90,IF(SUMIF($F$7,$F$7),$F$7*12/365*H90,"")),"")</f>
        <v/>
      </c>
      <c r="O93" s="47"/>
      <c r="P93" s="46" t="str">
        <f>IF(SUMIF(D90,D90),IF(SUMIF(P94,P94),P94*12/365*H90,IF(SUMIF($F$8,$F$8),$F$8*12/365*H90,"")),"")</f>
        <v/>
      </c>
      <c r="Q93" s="47"/>
      <c r="R93" s="46" t="str">
        <f>IF(SUMIF(D90,D90),IF(SUMIF(R94,R94),R94*12/365*H90,IF(SUMIF($F$9,$F$9),$F$9*12/365*H90,"")),"")</f>
        <v/>
      </c>
      <c r="S93" s="47"/>
      <c r="T93" s="26" t="str">
        <f>IF(SUMIF(U91,U91),U91/H90,"")</f>
        <v/>
      </c>
      <c r="U93" s="64"/>
      <c r="V93" s="65"/>
      <c r="W93" s="65"/>
      <c r="X93" s="48" t="str">
        <f>IF(SUMIF(X91,"&gt;0"),IF(X91=U91,"אין חוב",U91-X91),IF(SUMIF(U91,U91),"לא שולם",""))</f>
        <v/>
      </c>
      <c r="Y93" s="49"/>
      <c r="AA93" s="3"/>
      <c r="AB93" s="113"/>
      <c r="AC93" s="113"/>
      <c r="AD93" s="113"/>
      <c r="AE93" s="113"/>
      <c r="AF93" s="113"/>
      <c r="AG93" s="113"/>
      <c r="AH93" s="113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113"/>
      <c r="AC94" s="113"/>
      <c r="AD94" s="113"/>
      <c r="AE94" s="113"/>
      <c r="AF94" s="113"/>
      <c r="AG94" s="113"/>
      <c r="AH94" s="113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113"/>
      <c r="AC95" s="113"/>
      <c r="AD95" s="113"/>
      <c r="AE95" s="113"/>
      <c r="AF95" s="113"/>
      <c r="AG95" s="113"/>
      <c r="AH95" s="113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113"/>
      <c r="AC96" s="113"/>
      <c r="AD96" s="113"/>
      <c r="AE96" s="113"/>
      <c r="AF96" s="113"/>
      <c r="AG96" s="113"/>
      <c r="AH96" s="113"/>
    </row>
    <row r="97" spans="1:34" ht="15.75" x14ac:dyDescent="0.25">
      <c r="A97" s="2"/>
      <c r="C97" s="70" t="s">
        <v>10</v>
      </c>
      <c r="D97" s="72"/>
      <c r="E97" s="72"/>
      <c r="F97" s="72"/>
      <c r="G97" s="73"/>
      <c r="H97" s="18" t="str">
        <f>IF(SUMIF(D97,D97),D97-D90,"")</f>
        <v/>
      </c>
      <c r="I97" s="79" t="s">
        <v>14</v>
      </c>
      <c r="J97" s="54"/>
      <c r="K97" s="55"/>
      <c r="L97" s="19" t="str">
        <f>IF(SUMIF(J97,J97),J97-J90,"")</f>
        <v/>
      </c>
      <c r="M97" s="70" t="s">
        <v>13</v>
      </c>
      <c r="N97" s="54"/>
      <c r="O97" s="55"/>
      <c r="P97" s="19" t="str">
        <f>IF(SUMIF(N97,N97),N97-N90,"")</f>
        <v/>
      </c>
      <c r="Q97" s="70" t="s">
        <v>11</v>
      </c>
      <c r="R97" s="54"/>
      <c r="S97" s="55"/>
      <c r="T97" s="20" t="str">
        <f>IF(SUMIF(R97,R97),R97-R90,"")</f>
        <v/>
      </c>
      <c r="U97" s="58" t="s">
        <v>7</v>
      </c>
      <c r="V97" s="59"/>
      <c r="W97" s="59"/>
      <c r="X97" s="60" t="s">
        <v>8</v>
      </c>
      <c r="Y97" s="61"/>
      <c r="AA97" s="3"/>
      <c r="AB97" s="113"/>
      <c r="AC97" s="113"/>
      <c r="AD97" s="113"/>
      <c r="AE97" s="113"/>
      <c r="AF97" s="113"/>
      <c r="AG97" s="113"/>
      <c r="AH97" s="113"/>
    </row>
    <row r="98" spans="1:34" ht="15.75" customHeight="1" x14ac:dyDescent="0.25">
      <c r="A98" s="2"/>
      <c r="C98" s="71"/>
      <c r="D98" s="74"/>
      <c r="E98" s="74"/>
      <c r="F98" s="74"/>
      <c r="G98" s="75"/>
      <c r="H98" s="21" t="str">
        <f>TEXT(H97,"ימים")</f>
        <v/>
      </c>
      <c r="I98" s="80"/>
      <c r="J98" s="56"/>
      <c r="K98" s="57"/>
      <c r="L98" s="22" t="str">
        <f>TEXT(L97,"קוב")</f>
        <v/>
      </c>
      <c r="M98" s="71"/>
      <c r="N98" s="56"/>
      <c r="O98" s="57"/>
      <c r="P98" s="23" t="str">
        <f>TEXT(P97,"קוט''ש")</f>
        <v/>
      </c>
      <c r="Q98" s="71"/>
      <c r="R98" s="56"/>
      <c r="S98" s="57"/>
      <c r="T98" s="24" t="str">
        <f>TEXT(T97,"מ''ק")</f>
        <v/>
      </c>
      <c r="U98" s="62" t="str">
        <f>IF(SUM(C100:S100)&gt;0,ROUND(SUM(C100:S100),2),"")</f>
        <v/>
      </c>
      <c r="V98" s="63"/>
      <c r="W98" s="63"/>
      <c r="X98" s="66"/>
      <c r="Y98" s="67"/>
      <c r="AA98" s="3"/>
      <c r="AB98" s="113"/>
      <c r="AC98" s="113"/>
      <c r="AD98" s="113"/>
      <c r="AE98" s="113"/>
      <c r="AF98" s="113"/>
      <c r="AG98" s="113"/>
      <c r="AH98" s="113"/>
    </row>
    <row r="99" spans="1:34" ht="15" customHeight="1" x14ac:dyDescent="0.25">
      <c r="A99" s="2"/>
      <c r="C99" s="114"/>
      <c r="D99" s="115"/>
      <c r="E99" s="116"/>
      <c r="F99" s="112" t="str">
        <f>TEXT(F100,"מים")</f>
        <v/>
      </c>
      <c r="G99" s="53" t="str">
        <f>TEXT(G98,"ימים")</f>
        <v>ימים</v>
      </c>
      <c r="H99" s="52" t="str">
        <f>TEXT(H100,"חשמל")</f>
        <v/>
      </c>
      <c r="I99" s="53" t="str">
        <f>TEXT(I98,"ימים")</f>
        <v>ימים</v>
      </c>
      <c r="J99" s="52" t="str">
        <f>TEXT(J100,"גז")</f>
        <v/>
      </c>
      <c r="K99" s="53" t="str">
        <f>TEXT(K98,"ימים")</f>
        <v>ימים</v>
      </c>
      <c r="L99" s="52" t="str">
        <f>TEXT(L100,"ארנונה")</f>
        <v/>
      </c>
      <c r="M99" s="53" t="str">
        <f>TEXT(M98,"ימים")</f>
        <v>ימים</v>
      </c>
      <c r="N99" s="52" t="str">
        <f>TEXT(N100,"גז חודשי")</f>
        <v/>
      </c>
      <c r="O99" s="53" t="str">
        <f>TEXT(O98,"ימים")</f>
        <v>ימים</v>
      </c>
      <c r="P99" s="52" t="str">
        <f>TEXT(P100,"תשלום קבוע")</f>
        <v/>
      </c>
      <c r="Q99" s="53" t="str">
        <f>TEXT(Q98,"ימים")</f>
        <v>ימים</v>
      </c>
      <c r="R99" s="52" t="str">
        <f>TEXT(R100,D93)</f>
        <v/>
      </c>
      <c r="S99" s="53" t="str">
        <f>TEXT(S98,"ימים")</f>
        <v>ימים</v>
      </c>
      <c r="T99" s="25" t="str">
        <f>TEXT(T100,"סך ליום")</f>
        <v/>
      </c>
      <c r="U99" s="62"/>
      <c r="V99" s="63"/>
      <c r="W99" s="63"/>
      <c r="X99" s="68" t="s">
        <v>12</v>
      </c>
      <c r="Y99" s="69"/>
      <c r="AA99" s="3"/>
      <c r="AB99" s="113"/>
      <c r="AC99" s="113"/>
      <c r="AD99" s="113"/>
      <c r="AE99" s="113"/>
      <c r="AF99" s="113"/>
      <c r="AG99" s="113"/>
      <c r="AH99" s="113"/>
    </row>
    <row r="100" spans="1:34" ht="15.75" customHeight="1" thickBot="1" x14ac:dyDescent="0.3">
      <c r="A100" s="2"/>
      <c r="C100" s="117"/>
      <c r="D100" s="118"/>
      <c r="E100" s="119"/>
      <c r="F100" s="51" t="str">
        <f>IF(SUMIF(J97,J97),IF(SUMIF(F101,F101),L97*F101,L97*$F$3),"")</f>
        <v/>
      </c>
      <c r="G100" s="47"/>
      <c r="H100" s="46" t="str">
        <f>IF(SUMIF(N97,N97),IF(SUMIF(H101,H101),P97*H101,P97*$F$4),"")</f>
        <v/>
      </c>
      <c r="I100" s="47"/>
      <c r="J100" s="46" t="str">
        <f>IF(SUMIF(R97,R97),IF(SUMIF(J101,J101),T97*J101,T97*$F$5),"")</f>
        <v/>
      </c>
      <c r="K100" s="47"/>
      <c r="L100" s="46" t="str">
        <f>IF(SUMIF(D97,D97),IF(SUMIF(L101,L101),L101*12/365*H97,IF(SUMIF($F$6,$F$6),$F$6*12/365*H97,"")),"")</f>
        <v/>
      </c>
      <c r="M100" s="47"/>
      <c r="N100" s="46" t="str">
        <f>IF(SUMIF(D97,D97),IF(SUMIF(N101,N101),N101*12/365*H97,IF(SUMIF($F$7,$F$7),$F$7*12/365*H97,"")),"")</f>
        <v/>
      </c>
      <c r="O100" s="47"/>
      <c r="P100" s="46" t="str">
        <f>IF(SUMIF(D97,D97),IF(SUMIF(P101,P101),P101*12/365*H97,IF(SUMIF($F$8,$F$8),$F$8*12/365*H97,"")),"")</f>
        <v/>
      </c>
      <c r="Q100" s="47"/>
      <c r="R100" s="46" t="str">
        <f>IF(SUMIF(D97,D97),IF(SUMIF(R101,R101),R101*12/365*H97,IF(SUMIF($F$9,$F$9),$F$9*12/365*H97,"")),"")</f>
        <v/>
      </c>
      <c r="S100" s="47"/>
      <c r="T100" s="26" t="str">
        <f>IF(SUMIF(U98,U98),U98/H97,"")</f>
        <v/>
      </c>
      <c r="U100" s="64"/>
      <c r="V100" s="65"/>
      <c r="W100" s="65"/>
      <c r="X100" s="48" t="str">
        <f>IF(SUMIF(X98,"&gt;0"),IF(X98=U98,"אין חוב",U98-X98),IF(SUMIF(U98,U98),"לא שולם",""))</f>
        <v/>
      </c>
      <c r="Y100" s="49"/>
      <c r="AA100" s="3"/>
      <c r="AB100" s="113"/>
      <c r="AC100" s="113"/>
      <c r="AD100" s="113"/>
      <c r="AE100" s="113"/>
      <c r="AF100" s="113"/>
      <c r="AG100" s="113"/>
      <c r="AH100" s="113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113"/>
      <c r="AC101" s="113"/>
      <c r="AD101" s="113"/>
      <c r="AE101" s="113"/>
      <c r="AF101" s="113"/>
      <c r="AG101" s="113"/>
      <c r="AH101" s="113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113"/>
      <c r="AC102" s="113"/>
      <c r="AD102" s="113"/>
      <c r="AE102" s="113"/>
      <c r="AF102" s="113"/>
      <c r="AG102" s="113"/>
      <c r="AH102" s="113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113"/>
      <c r="AC103" s="113"/>
      <c r="AD103" s="113"/>
      <c r="AE103" s="113"/>
      <c r="AF103" s="113"/>
      <c r="AG103" s="113"/>
      <c r="AH103" s="113"/>
    </row>
    <row r="104" spans="1:34" ht="15.75" x14ac:dyDescent="0.25">
      <c r="A104" s="2"/>
      <c r="C104" s="70" t="s">
        <v>10</v>
      </c>
      <c r="D104" s="72"/>
      <c r="E104" s="72"/>
      <c r="F104" s="72"/>
      <c r="G104" s="73"/>
      <c r="H104" s="18" t="str">
        <f>IF(SUMIF(D104,D104),D104-D97,"")</f>
        <v/>
      </c>
      <c r="I104" s="79" t="s">
        <v>14</v>
      </c>
      <c r="J104" s="54"/>
      <c r="K104" s="55"/>
      <c r="L104" s="19" t="str">
        <f>IF(SUMIF(J104,J104),J104-J97,"")</f>
        <v/>
      </c>
      <c r="M104" s="70" t="s">
        <v>13</v>
      </c>
      <c r="N104" s="54"/>
      <c r="O104" s="55"/>
      <c r="P104" s="19" t="str">
        <f>IF(SUMIF(N104,N104),N104-N97,"")</f>
        <v/>
      </c>
      <c r="Q104" s="70" t="s">
        <v>11</v>
      </c>
      <c r="R104" s="54"/>
      <c r="S104" s="55"/>
      <c r="T104" s="20" t="str">
        <f>IF(SUMIF(R104,R104),R104-R97,"")</f>
        <v/>
      </c>
      <c r="U104" s="58" t="s">
        <v>7</v>
      </c>
      <c r="V104" s="59"/>
      <c r="W104" s="59"/>
      <c r="X104" s="60" t="s">
        <v>8</v>
      </c>
      <c r="Y104" s="61"/>
      <c r="AA104" s="3"/>
      <c r="AB104" s="113"/>
      <c r="AC104" s="113"/>
      <c r="AD104" s="113"/>
      <c r="AE104" s="113"/>
      <c r="AF104" s="113"/>
      <c r="AG104" s="113"/>
      <c r="AH104" s="113"/>
    </row>
    <row r="105" spans="1:34" ht="15.75" customHeight="1" x14ac:dyDescent="0.25">
      <c r="A105" s="2"/>
      <c r="C105" s="71"/>
      <c r="D105" s="74"/>
      <c r="E105" s="74"/>
      <c r="F105" s="74"/>
      <c r="G105" s="75"/>
      <c r="H105" s="21" t="str">
        <f>TEXT(H104,"ימים")</f>
        <v/>
      </c>
      <c r="I105" s="80"/>
      <c r="J105" s="56"/>
      <c r="K105" s="57"/>
      <c r="L105" s="22" t="str">
        <f>TEXT(L104,"קוב")</f>
        <v/>
      </c>
      <c r="M105" s="71"/>
      <c r="N105" s="56"/>
      <c r="O105" s="57"/>
      <c r="P105" s="23" t="str">
        <f>TEXT(P104,"קוט''ש")</f>
        <v/>
      </c>
      <c r="Q105" s="71"/>
      <c r="R105" s="56"/>
      <c r="S105" s="57"/>
      <c r="T105" s="24" t="str">
        <f>TEXT(T104,"מ''ק")</f>
        <v/>
      </c>
      <c r="U105" s="62" t="str">
        <f>IF(SUM(C107:S107)&gt;0,ROUND(SUM(C107:S107),2),"")</f>
        <v/>
      </c>
      <c r="V105" s="63"/>
      <c r="W105" s="63"/>
      <c r="X105" s="66"/>
      <c r="Y105" s="67"/>
      <c r="AA105" s="3"/>
      <c r="AB105" s="113"/>
      <c r="AC105" s="113"/>
      <c r="AD105" s="113"/>
      <c r="AE105" s="113"/>
      <c r="AF105" s="113"/>
      <c r="AG105" s="113"/>
      <c r="AH105" s="113"/>
    </row>
    <row r="106" spans="1:34" ht="15" customHeight="1" x14ac:dyDescent="0.25">
      <c r="A106" s="2"/>
      <c r="C106" s="114"/>
      <c r="D106" s="115"/>
      <c r="E106" s="116"/>
      <c r="F106" s="112" t="str">
        <f>TEXT(F107,"מים")</f>
        <v/>
      </c>
      <c r="G106" s="53" t="str">
        <f>TEXT(G105,"ימים")</f>
        <v>ימים</v>
      </c>
      <c r="H106" s="52" t="str">
        <f>TEXT(H107,"חשמל")</f>
        <v/>
      </c>
      <c r="I106" s="53" t="str">
        <f>TEXT(I105,"ימים")</f>
        <v>ימים</v>
      </c>
      <c r="J106" s="52" t="str">
        <f>TEXT(J107,"גז")</f>
        <v/>
      </c>
      <c r="K106" s="53" t="str">
        <f>TEXT(K105,"ימים")</f>
        <v>ימים</v>
      </c>
      <c r="L106" s="52" t="str">
        <f>TEXT(L107,"ארנונה")</f>
        <v/>
      </c>
      <c r="M106" s="53" t="str">
        <f>TEXT(M105,"ימים")</f>
        <v>ימים</v>
      </c>
      <c r="N106" s="52" t="str">
        <f>TEXT(N107,"גז חודשי")</f>
        <v/>
      </c>
      <c r="O106" s="53" t="str">
        <f>TEXT(O105,"ימים")</f>
        <v>ימים</v>
      </c>
      <c r="P106" s="52" t="str">
        <f>TEXT(P107,"תשלום קבוע")</f>
        <v/>
      </c>
      <c r="Q106" s="53" t="str">
        <f>TEXT(Q105,"ימים")</f>
        <v>ימים</v>
      </c>
      <c r="R106" s="52" t="str">
        <f>TEXT(R107,D100)</f>
        <v/>
      </c>
      <c r="S106" s="53" t="str">
        <f>TEXT(S105,"ימים")</f>
        <v>ימים</v>
      </c>
      <c r="T106" s="25" t="str">
        <f>TEXT(T107,"סך ליום")</f>
        <v/>
      </c>
      <c r="U106" s="62"/>
      <c r="V106" s="63"/>
      <c r="W106" s="63"/>
      <c r="X106" s="68" t="s">
        <v>12</v>
      </c>
      <c r="Y106" s="69"/>
      <c r="AA106" s="3"/>
      <c r="AB106" s="113"/>
      <c r="AC106" s="113"/>
      <c r="AD106" s="113"/>
      <c r="AE106" s="113"/>
      <c r="AF106" s="113"/>
      <c r="AG106" s="113"/>
      <c r="AH106" s="113"/>
    </row>
    <row r="107" spans="1:34" ht="15.75" customHeight="1" thickBot="1" x14ac:dyDescent="0.3">
      <c r="A107" s="2"/>
      <c r="C107" s="117"/>
      <c r="D107" s="118"/>
      <c r="E107" s="119"/>
      <c r="F107" s="51" t="str">
        <f>IF(SUMIF(J104,J104),IF(SUMIF(F108,F108),L104*F108,L104*$F$3),"")</f>
        <v/>
      </c>
      <c r="G107" s="47"/>
      <c r="H107" s="46" t="str">
        <f>IF(SUMIF(N104,N104),IF(SUMIF(H108,H108),P104*H108,P104*$F$4),"")</f>
        <v/>
      </c>
      <c r="I107" s="47"/>
      <c r="J107" s="46" t="str">
        <f>IF(SUMIF(R104,R104),IF(SUMIF(J108,J108),T104*J108,T104*$F$5),"")</f>
        <v/>
      </c>
      <c r="K107" s="47"/>
      <c r="L107" s="46" t="str">
        <f>IF(SUMIF(D104,D104),IF(SUMIF(L108,L108),L108*12/365*H104,IF(SUMIF($F$6,$F$6),$F$6*12/365*H104,"")),"")</f>
        <v/>
      </c>
      <c r="M107" s="47"/>
      <c r="N107" s="46" t="str">
        <f>IF(SUMIF(D104,D104),IF(SUMIF(N108,N108),N108*12/365*H104,IF(SUMIF($F$7,$F$7),$F$7*12/365*H104,"")),"")</f>
        <v/>
      </c>
      <c r="O107" s="47"/>
      <c r="P107" s="46" t="str">
        <f>IF(SUMIF(D104,D104),IF(SUMIF(P108,P108),P108*12/365*H104,IF(SUMIF($F$8,$F$8),$F$8*12/365*H104,"")),"")</f>
        <v/>
      </c>
      <c r="Q107" s="47"/>
      <c r="R107" s="46" t="str">
        <f>IF(SUMIF(D104,D104),IF(SUMIF(R108,R108),R108*12/365*H104,IF(SUMIF($F$9,$F$9),$F$9*12/365*H104,"")),"")</f>
        <v/>
      </c>
      <c r="S107" s="47"/>
      <c r="T107" s="26" t="str">
        <f>IF(SUMIF(U105,U105),U105/H104,"")</f>
        <v/>
      </c>
      <c r="U107" s="64"/>
      <c r="V107" s="65"/>
      <c r="W107" s="65"/>
      <c r="X107" s="48" t="str">
        <f>IF(SUMIF(X105,"&gt;0"),IF(X105=U105,"אין חוב",U105-X105),IF(SUMIF(U105,U105),"לא שולם",""))</f>
        <v/>
      </c>
      <c r="Y107" s="49"/>
      <c r="AA107" s="3"/>
      <c r="AB107" s="113"/>
      <c r="AC107" s="113"/>
      <c r="AD107" s="113"/>
      <c r="AE107" s="113"/>
      <c r="AF107" s="113"/>
      <c r="AG107" s="113"/>
      <c r="AH107" s="113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113"/>
      <c r="AC108" s="113"/>
      <c r="AD108" s="113"/>
      <c r="AE108" s="113"/>
      <c r="AF108" s="113"/>
      <c r="AG108" s="113"/>
      <c r="AH108" s="113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113"/>
      <c r="AC109" s="113"/>
      <c r="AD109" s="113"/>
      <c r="AE109" s="113"/>
      <c r="AF109" s="113"/>
      <c r="AG109" s="113"/>
      <c r="AH109" s="113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113"/>
      <c r="AC110" s="113"/>
      <c r="AD110" s="113"/>
      <c r="AE110" s="113"/>
      <c r="AF110" s="113"/>
      <c r="AG110" s="113"/>
      <c r="AH110" s="113"/>
    </row>
    <row r="111" spans="1:34" ht="15.75" x14ac:dyDescent="0.25">
      <c r="A111" s="2"/>
      <c r="C111" s="70" t="s">
        <v>10</v>
      </c>
      <c r="D111" s="72"/>
      <c r="E111" s="72"/>
      <c r="F111" s="72"/>
      <c r="G111" s="73"/>
      <c r="H111" s="18" t="str">
        <f>IF(SUMIF(D111,D111),D111-D104,"")</f>
        <v/>
      </c>
      <c r="I111" s="79" t="s">
        <v>14</v>
      </c>
      <c r="J111" s="54"/>
      <c r="K111" s="55"/>
      <c r="L111" s="19" t="str">
        <f>IF(SUMIF(J111,J111),J111-J104,"")</f>
        <v/>
      </c>
      <c r="M111" s="70" t="s">
        <v>13</v>
      </c>
      <c r="N111" s="54"/>
      <c r="O111" s="55"/>
      <c r="P111" s="19" t="str">
        <f>IF(SUMIF(N111,N111),N111-N104,"")</f>
        <v/>
      </c>
      <c r="Q111" s="70" t="s">
        <v>11</v>
      </c>
      <c r="R111" s="54"/>
      <c r="S111" s="55"/>
      <c r="T111" s="20" t="str">
        <f>IF(SUMIF(R111,R111),R111-R104,"")</f>
        <v/>
      </c>
      <c r="U111" s="58" t="s">
        <v>7</v>
      </c>
      <c r="V111" s="59"/>
      <c r="W111" s="59"/>
      <c r="X111" s="60" t="s">
        <v>8</v>
      </c>
      <c r="Y111" s="61"/>
      <c r="AA111" s="3"/>
      <c r="AB111" s="113"/>
      <c r="AC111" s="113"/>
      <c r="AD111" s="113"/>
      <c r="AE111" s="113"/>
      <c r="AF111" s="113"/>
      <c r="AG111" s="113"/>
      <c r="AH111" s="113"/>
    </row>
    <row r="112" spans="1:34" ht="15.75" customHeight="1" x14ac:dyDescent="0.25">
      <c r="A112" s="2"/>
      <c r="C112" s="71"/>
      <c r="D112" s="74"/>
      <c r="E112" s="74"/>
      <c r="F112" s="74"/>
      <c r="G112" s="75"/>
      <c r="H112" s="21" t="str">
        <f>TEXT(H111,"ימים")</f>
        <v/>
      </c>
      <c r="I112" s="80"/>
      <c r="J112" s="56"/>
      <c r="K112" s="57"/>
      <c r="L112" s="22" t="str">
        <f>TEXT(L111,"קוב")</f>
        <v/>
      </c>
      <c r="M112" s="71"/>
      <c r="N112" s="56"/>
      <c r="O112" s="57"/>
      <c r="P112" s="23" t="str">
        <f>TEXT(P111,"קוט''ש")</f>
        <v/>
      </c>
      <c r="Q112" s="71"/>
      <c r="R112" s="56"/>
      <c r="S112" s="57"/>
      <c r="T112" s="24" t="str">
        <f>TEXT(T111,"מ''ק")</f>
        <v/>
      </c>
      <c r="U112" s="62" t="str">
        <f>IF(SUM(C114:S114)&gt;0,ROUND(SUM(C114:S114),2),"")</f>
        <v/>
      </c>
      <c r="V112" s="63"/>
      <c r="W112" s="63"/>
      <c r="X112" s="66"/>
      <c r="Y112" s="67"/>
      <c r="AA112" s="3"/>
      <c r="AB112" s="113"/>
      <c r="AC112" s="113"/>
      <c r="AD112" s="113"/>
      <c r="AE112" s="113"/>
      <c r="AF112" s="113"/>
      <c r="AG112" s="113"/>
      <c r="AH112" s="113"/>
    </row>
    <row r="113" spans="1:34" ht="15" customHeight="1" x14ac:dyDescent="0.25">
      <c r="A113" s="2"/>
      <c r="C113" s="114"/>
      <c r="D113" s="115"/>
      <c r="E113" s="116"/>
      <c r="F113" s="112" t="str">
        <f>TEXT(F114,"מים")</f>
        <v/>
      </c>
      <c r="G113" s="53" t="str">
        <f>TEXT(G112,"ימים")</f>
        <v>ימים</v>
      </c>
      <c r="H113" s="52" t="str">
        <f>TEXT(H114,"חשמל")</f>
        <v/>
      </c>
      <c r="I113" s="53" t="str">
        <f>TEXT(I112,"ימים")</f>
        <v>ימים</v>
      </c>
      <c r="J113" s="52" t="str">
        <f>TEXT(J114,"גז")</f>
        <v/>
      </c>
      <c r="K113" s="53" t="str">
        <f>TEXT(K112,"ימים")</f>
        <v>ימים</v>
      </c>
      <c r="L113" s="52" t="str">
        <f>TEXT(L114,"ארנונה")</f>
        <v/>
      </c>
      <c r="M113" s="53" t="str">
        <f>TEXT(M112,"ימים")</f>
        <v>ימים</v>
      </c>
      <c r="N113" s="52" t="str">
        <f>TEXT(N114,"גז חודשי")</f>
        <v/>
      </c>
      <c r="O113" s="53" t="str">
        <f>TEXT(O112,"ימים")</f>
        <v>ימים</v>
      </c>
      <c r="P113" s="52" t="str">
        <f>TEXT(P114,"תשלום קבוע")</f>
        <v/>
      </c>
      <c r="Q113" s="53" t="str">
        <f>TEXT(Q112,"ימים")</f>
        <v>ימים</v>
      </c>
      <c r="R113" s="52" t="str">
        <f>TEXT(R114,D107)</f>
        <v/>
      </c>
      <c r="S113" s="53" t="str">
        <f>TEXT(S112,"ימים")</f>
        <v>ימים</v>
      </c>
      <c r="T113" s="25" t="str">
        <f>TEXT(T114,"סך ליום")</f>
        <v/>
      </c>
      <c r="U113" s="62"/>
      <c r="V113" s="63"/>
      <c r="W113" s="63"/>
      <c r="X113" s="68" t="s">
        <v>12</v>
      </c>
      <c r="Y113" s="69"/>
      <c r="AA113" s="3"/>
      <c r="AB113" s="113"/>
      <c r="AC113" s="113"/>
      <c r="AD113" s="113"/>
      <c r="AE113" s="113"/>
      <c r="AF113" s="113"/>
      <c r="AG113" s="113"/>
      <c r="AH113" s="113"/>
    </row>
    <row r="114" spans="1:34" ht="15.75" customHeight="1" thickBot="1" x14ac:dyDescent="0.3">
      <c r="A114" s="2"/>
      <c r="C114" s="117"/>
      <c r="D114" s="118"/>
      <c r="E114" s="119"/>
      <c r="F114" s="51" t="str">
        <f>IF(SUMIF(J111,J111),IF(SUMIF(F115,F115),L111*F115,L111*$F$3),"")</f>
        <v/>
      </c>
      <c r="G114" s="47"/>
      <c r="H114" s="46" t="str">
        <f>IF(SUMIF(N111,N111),IF(SUMIF(H115,H115),P111*H115,P111*$F$4),"")</f>
        <v/>
      </c>
      <c r="I114" s="47"/>
      <c r="J114" s="46" t="str">
        <f>IF(SUMIF(R111,R111),IF(SUMIF(J115,J115),T111*J115,T111*$F$5),"")</f>
        <v/>
      </c>
      <c r="K114" s="47"/>
      <c r="L114" s="46" t="str">
        <f>IF(SUMIF(D111,D111),IF(SUMIF(L115,L115),L115*12/365*H111,IF(SUMIF($F$6,$F$6),$F$6*12/365*H111,"")),"")</f>
        <v/>
      </c>
      <c r="M114" s="47"/>
      <c r="N114" s="46" t="str">
        <f>IF(SUMIF(D111,D111),IF(SUMIF(N115,N115),N115*12/365*H111,IF(SUMIF($F$7,$F$7),$F$7*12/365*H111,"")),"")</f>
        <v/>
      </c>
      <c r="O114" s="47"/>
      <c r="P114" s="46" t="str">
        <f>IF(SUMIF(D111,D111),IF(SUMIF(P115,P115),P115*12/365*H111,IF(SUMIF($F$8,$F$8),$F$8*12/365*H111,"")),"")</f>
        <v/>
      </c>
      <c r="Q114" s="47"/>
      <c r="R114" s="46" t="str">
        <f>IF(SUMIF(D111,D111),IF(SUMIF(R115,R115),R115*12/365*H111,IF(SUMIF($F$9,$F$9),$F$9*12/365*H111,"")),"")</f>
        <v/>
      </c>
      <c r="S114" s="47"/>
      <c r="T114" s="26" t="str">
        <f>IF(SUMIF(U112,U112),U112/H111,"")</f>
        <v/>
      </c>
      <c r="U114" s="64"/>
      <c r="V114" s="65"/>
      <c r="W114" s="65"/>
      <c r="X114" s="48" t="str">
        <f>IF(SUMIF(X112,"&gt;0"),IF(X112=U112,"אין חוב",U112-X112),IF(SUMIF(U112,U112),"לא שולם",""))</f>
        <v/>
      </c>
      <c r="Y114" s="49"/>
      <c r="AA114" s="3"/>
      <c r="AB114" s="113"/>
      <c r="AC114" s="113"/>
      <c r="AD114" s="113"/>
      <c r="AE114" s="113"/>
      <c r="AF114" s="113"/>
      <c r="AG114" s="113"/>
      <c r="AH114" s="113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113"/>
      <c r="AC115" s="113"/>
      <c r="AD115" s="113"/>
      <c r="AE115" s="113"/>
      <c r="AF115" s="113"/>
      <c r="AG115" s="113"/>
      <c r="AH115" s="113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113"/>
      <c r="AC116" s="113"/>
      <c r="AD116" s="113"/>
      <c r="AE116" s="113"/>
      <c r="AF116" s="113"/>
      <c r="AG116" s="113"/>
      <c r="AH116" s="113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113"/>
      <c r="AC117" s="113"/>
      <c r="AD117" s="113"/>
      <c r="AE117" s="113"/>
      <c r="AF117" s="113"/>
      <c r="AG117" s="113"/>
      <c r="AH117" s="113"/>
    </row>
    <row r="118" spans="1:34" ht="15.75" x14ac:dyDescent="0.25">
      <c r="A118" s="2"/>
      <c r="C118" s="70" t="s">
        <v>10</v>
      </c>
      <c r="D118" s="72"/>
      <c r="E118" s="72"/>
      <c r="F118" s="72"/>
      <c r="G118" s="73"/>
      <c r="H118" s="18" t="str">
        <f>IF(SUMIF(D118,D118),D118-D111,"")</f>
        <v/>
      </c>
      <c r="I118" s="79" t="s">
        <v>14</v>
      </c>
      <c r="J118" s="54"/>
      <c r="K118" s="55"/>
      <c r="L118" s="19" t="str">
        <f>IF(SUMIF(J118,J118),J118-J111,"")</f>
        <v/>
      </c>
      <c r="M118" s="70" t="s">
        <v>13</v>
      </c>
      <c r="N118" s="54"/>
      <c r="O118" s="55"/>
      <c r="P118" s="19" t="str">
        <f>IF(SUMIF(N118,N118),N118-N111,"")</f>
        <v/>
      </c>
      <c r="Q118" s="70" t="s">
        <v>11</v>
      </c>
      <c r="R118" s="54"/>
      <c r="S118" s="55"/>
      <c r="T118" s="20" t="str">
        <f>IF(SUMIF(R118,R118),R118-R111,"")</f>
        <v/>
      </c>
      <c r="U118" s="58" t="s">
        <v>7</v>
      </c>
      <c r="V118" s="59"/>
      <c r="W118" s="59"/>
      <c r="X118" s="60" t="s">
        <v>8</v>
      </c>
      <c r="Y118" s="61"/>
      <c r="AA118" s="3"/>
      <c r="AB118" s="113"/>
      <c r="AC118" s="113"/>
      <c r="AD118" s="113"/>
      <c r="AE118" s="113"/>
      <c r="AF118" s="113"/>
      <c r="AG118" s="113"/>
      <c r="AH118" s="113"/>
    </row>
    <row r="119" spans="1:34" ht="15.75" customHeight="1" x14ac:dyDescent="0.25">
      <c r="A119" s="2"/>
      <c r="C119" s="71"/>
      <c r="D119" s="74"/>
      <c r="E119" s="74"/>
      <c r="F119" s="74"/>
      <c r="G119" s="75"/>
      <c r="H119" s="21" t="str">
        <f>TEXT(H118,"ימים")</f>
        <v/>
      </c>
      <c r="I119" s="80"/>
      <c r="J119" s="56"/>
      <c r="K119" s="57"/>
      <c r="L119" s="22" t="str">
        <f>TEXT(L118,"קוב")</f>
        <v/>
      </c>
      <c r="M119" s="71"/>
      <c r="N119" s="56"/>
      <c r="O119" s="57"/>
      <c r="P119" s="23" t="str">
        <f>TEXT(P118,"קוט''ש")</f>
        <v/>
      </c>
      <c r="Q119" s="71"/>
      <c r="R119" s="56"/>
      <c r="S119" s="57"/>
      <c r="T119" s="24" t="str">
        <f>TEXT(T118,"מ''ק")</f>
        <v/>
      </c>
      <c r="U119" s="62" t="str">
        <f>IF(SUM(C121:S121)&gt;0,ROUND(SUM(C121:S121),2),"")</f>
        <v/>
      </c>
      <c r="V119" s="63"/>
      <c r="W119" s="63"/>
      <c r="X119" s="66"/>
      <c r="Y119" s="67"/>
      <c r="AA119" s="3"/>
      <c r="AB119" s="113"/>
      <c r="AC119" s="113"/>
      <c r="AD119" s="113"/>
      <c r="AE119" s="113"/>
      <c r="AF119" s="113"/>
      <c r="AG119" s="113"/>
      <c r="AH119" s="113"/>
    </row>
    <row r="120" spans="1:34" ht="15" customHeight="1" x14ac:dyDescent="0.25">
      <c r="A120" s="2"/>
      <c r="C120" s="114"/>
      <c r="D120" s="115"/>
      <c r="E120" s="116"/>
      <c r="F120" s="112" t="str">
        <f>TEXT(F121,"מים")</f>
        <v/>
      </c>
      <c r="G120" s="53" t="str">
        <f>TEXT(G119,"ימים")</f>
        <v>ימים</v>
      </c>
      <c r="H120" s="52" t="str">
        <f>TEXT(H121,"חשמל")</f>
        <v/>
      </c>
      <c r="I120" s="53" t="str">
        <f>TEXT(I119,"ימים")</f>
        <v>ימים</v>
      </c>
      <c r="J120" s="52" t="str">
        <f>TEXT(J121,"גז")</f>
        <v/>
      </c>
      <c r="K120" s="53" t="str">
        <f>TEXT(K119,"ימים")</f>
        <v>ימים</v>
      </c>
      <c r="L120" s="52" t="str">
        <f>TEXT(L121,"ארנונה")</f>
        <v/>
      </c>
      <c r="M120" s="53" t="str">
        <f>TEXT(M119,"ימים")</f>
        <v>ימים</v>
      </c>
      <c r="N120" s="52" t="str">
        <f>TEXT(N121,"גז חודשי")</f>
        <v/>
      </c>
      <c r="O120" s="53" t="str">
        <f>TEXT(O119,"ימים")</f>
        <v>ימים</v>
      </c>
      <c r="P120" s="52" t="str">
        <f>TEXT(P121,"תשלום קבוע")</f>
        <v/>
      </c>
      <c r="Q120" s="53" t="str">
        <f>TEXT(Q119,"ימים")</f>
        <v>ימים</v>
      </c>
      <c r="R120" s="52" t="str">
        <f>TEXT(R121,D114)</f>
        <v/>
      </c>
      <c r="S120" s="53" t="str">
        <f>TEXT(S119,"ימים")</f>
        <v>ימים</v>
      </c>
      <c r="T120" s="25" t="str">
        <f>TEXT(T121,"סך ליום")</f>
        <v/>
      </c>
      <c r="U120" s="62"/>
      <c r="V120" s="63"/>
      <c r="W120" s="63"/>
      <c r="X120" s="68" t="s">
        <v>12</v>
      </c>
      <c r="Y120" s="69"/>
      <c r="AA120" s="3"/>
      <c r="AB120" s="113"/>
      <c r="AC120" s="113"/>
      <c r="AD120" s="113"/>
      <c r="AE120" s="113"/>
      <c r="AF120" s="113"/>
      <c r="AG120" s="113"/>
      <c r="AH120" s="113"/>
    </row>
    <row r="121" spans="1:34" ht="15.75" customHeight="1" thickBot="1" x14ac:dyDescent="0.3">
      <c r="A121" s="2"/>
      <c r="C121" s="117"/>
      <c r="D121" s="118"/>
      <c r="E121" s="119"/>
      <c r="F121" s="51" t="str">
        <f>IF(SUMIF(J118,J118),IF(SUMIF(F122,F122),L118*F122,L118*$F$3),"")</f>
        <v/>
      </c>
      <c r="G121" s="47"/>
      <c r="H121" s="46" t="str">
        <f>IF(SUMIF(N118,N118),IF(SUMIF(H122,H122),P118*H122,P118*$F$4),"")</f>
        <v/>
      </c>
      <c r="I121" s="47"/>
      <c r="J121" s="46" t="str">
        <f>IF(SUMIF(R118,R118),IF(SUMIF(J122,J122),T118*J122,T118*$F$5),"")</f>
        <v/>
      </c>
      <c r="K121" s="47"/>
      <c r="L121" s="46" t="str">
        <f>IF(SUMIF(D118,D118),IF(SUMIF(L122,L122),L122*12/365*H118,IF(SUMIF($F$6,$F$6),$F$6*12/365*H118,"")),"")</f>
        <v/>
      </c>
      <c r="M121" s="47"/>
      <c r="N121" s="46" t="str">
        <f>IF(SUMIF(D118,D118),IF(SUMIF(N122,N122),N122*12/365*H118,IF(SUMIF($F$7,$F$7),$F$7*12/365*H118,"")),"")</f>
        <v/>
      </c>
      <c r="O121" s="47"/>
      <c r="P121" s="46" t="str">
        <f>IF(SUMIF(D118,D118),IF(SUMIF(P122,P122),P122*12/365*H118,IF(SUMIF($F$8,$F$8),$F$8*12/365*H118,"")),"")</f>
        <v/>
      </c>
      <c r="Q121" s="47"/>
      <c r="R121" s="46" t="str">
        <f>IF(SUMIF(D118,D118),IF(SUMIF(R122,R122),R122*12/365*H118,IF(SUMIF($F$9,$F$9),$F$9*12/365*H118,"")),"")</f>
        <v/>
      </c>
      <c r="S121" s="47"/>
      <c r="T121" s="26" t="str">
        <f>IF(SUMIF(U119,U119),U119/H118,"")</f>
        <v/>
      </c>
      <c r="U121" s="64"/>
      <c r="V121" s="65"/>
      <c r="W121" s="65"/>
      <c r="X121" s="48" t="str">
        <f>IF(SUMIF(X119,"&gt;0"),IF(X119=U119,"אין חוב",U119-X119),IF(SUMIF(U119,U119),"לא שולם",""))</f>
        <v/>
      </c>
      <c r="Y121" s="49"/>
      <c r="AA121" s="3"/>
      <c r="AB121" s="113"/>
      <c r="AC121" s="113"/>
      <c r="AD121" s="113"/>
      <c r="AE121" s="113"/>
      <c r="AF121" s="113"/>
      <c r="AG121" s="113"/>
      <c r="AH121" s="113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113"/>
      <c r="AC122" s="113"/>
      <c r="AD122" s="113"/>
      <c r="AE122" s="113"/>
      <c r="AF122" s="113"/>
      <c r="AG122" s="113"/>
      <c r="AH122" s="113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113"/>
      <c r="AC123" s="113"/>
      <c r="AD123" s="113"/>
      <c r="AE123" s="113"/>
      <c r="AF123" s="113"/>
      <c r="AG123" s="113"/>
      <c r="AH123" s="113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113"/>
      <c r="AC124" s="113"/>
      <c r="AD124" s="113"/>
      <c r="AE124" s="113"/>
      <c r="AF124" s="113"/>
      <c r="AG124" s="113"/>
      <c r="AH124" s="113"/>
    </row>
    <row r="125" spans="1:34" ht="15.75" x14ac:dyDescent="0.25">
      <c r="A125" s="2"/>
      <c r="C125" s="70" t="s">
        <v>10</v>
      </c>
      <c r="D125" s="72"/>
      <c r="E125" s="72"/>
      <c r="F125" s="72"/>
      <c r="G125" s="73"/>
      <c r="H125" s="18" t="str">
        <f>IF(SUMIF(D125,D125),D125-D118,"")</f>
        <v/>
      </c>
      <c r="I125" s="79" t="s">
        <v>14</v>
      </c>
      <c r="J125" s="54"/>
      <c r="K125" s="55"/>
      <c r="L125" s="19" t="str">
        <f>IF(SUMIF(J125,J125),J125-J118,"")</f>
        <v/>
      </c>
      <c r="M125" s="70" t="s">
        <v>13</v>
      </c>
      <c r="N125" s="54"/>
      <c r="O125" s="55"/>
      <c r="P125" s="19" t="str">
        <f>IF(SUMIF(N125,N125),N125-N118,"")</f>
        <v/>
      </c>
      <c r="Q125" s="70" t="s">
        <v>11</v>
      </c>
      <c r="R125" s="54"/>
      <c r="S125" s="55"/>
      <c r="T125" s="20" t="str">
        <f>IF(SUMIF(R125,R125),R125-R118,"")</f>
        <v/>
      </c>
      <c r="U125" s="58" t="s">
        <v>7</v>
      </c>
      <c r="V125" s="59"/>
      <c r="W125" s="59"/>
      <c r="X125" s="60" t="s">
        <v>8</v>
      </c>
      <c r="Y125" s="61"/>
      <c r="AA125" s="3"/>
      <c r="AB125" s="113"/>
      <c r="AC125" s="113"/>
      <c r="AD125" s="113"/>
      <c r="AE125" s="113"/>
      <c r="AF125" s="113"/>
      <c r="AG125" s="113"/>
      <c r="AH125" s="113"/>
    </row>
    <row r="126" spans="1:34" ht="15.75" customHeight="1" x14ac:dyDescent="0.25">
      <c r="A126" s="2"/>
      <c r="C126" s="71"/>
      <c r="D126" s="74"/>
      <c r="E126" s="74"/>
      <c r="F126" s="74"/>
      <c r="G126" s="75"/>
      <c r="H126" s="21" t="str">
        <f>TEXT(H125,"ימים")</f>
        <v/>
      </c>
      <c r="I126" s="80"/>
      <c r="J126" s="56"/>
      <c r="K126" s="57"/>
      <c r="L126" s="22" t="str">
        <f>TEXT(L125,"קוב")</f>
        <v/>
      </c>
      <c r="M126" s="71"/>
      <c r="N126" s="56"/>
      <c r="O126" s="57"/>
      <c r="P126" s="23" t="str">
        <f>TEXT(P125,"קוט''ש")</f>
        <v/>
      </c>
      <c r="Q126" s="71"/>
      <c r="R126" s="56"/>
      <c r="S126" s="57"/>
      <c r="T126" s="24" t="str">
        <f>TEXT(T125,"מ''ק")</f>
        <v/>
      </c>
      <c r="U126" s="62" t="str">
        <f>IF(SUM(C128:S128)&gt;0,ROUND(SUM(C128:S128),2),"")</f>
        <v/>
      </c>
      <c r="V126" s="63"/>
      <c r="W126" s="63"/>
      <c r="X126" s="66"/>
      <c r="Y126" s="67"/>
      <c r="AA126" s="3"/>
      <c r="AB126" s="113"/>
      <c r="AC126" s="113"/>
      <c r="AD126" s="113"/>
      <c r="AE126" s="113"/>
      <c r="AF126" s="113"/>
      <c r="AG126" s="113"/>
      <c r="AH126" s="113"/>
    </row>
    <row r="127" spans="1:34" ht="15" customHeight="1" x14ac:dyDescent="0.25">
      <c r="A127" s="2"/>
      <c r="C127" s="114"/>
      <c r="D127" s="115"/>
      <c r="E127" s="116"/>
      <c r="F127" s="112" t="str">
        <f>TEXT(F128,"מים")</f>
        <v/>
      </c>
      <c r="G127" s="53" t="str">
        <f>TEXT(G126,"ימים")</f>
        <v>ימים</v>
      </c>
      <c r="H127" s="52" t="str">
        <f>TEXT(H128,"חשמל")</f>
        <v/>
      </c>
      <c r="I127" s="53" t="str">
        <f>TEXT(I126,"ימים")</f>
        <v>ימים</v>
      </c>
      <c r="J127" s="52" t="str">
        <f>TEXT(J128,"גז")</f>
        <v/>
      </c>
      <c r="K127" s="53" t="str">
        <f>TEXT(K126,"ימים")</f>
        <v>ימים</v>
      </c>
      <c r="L127" s="52" t="str">
        <f>TEXT(L128,"ארנונה")</f>
        <v/>
      </c>
      <c r="M127" s="53" t="str">
        <f>TEXT(M126,"ימים")</f>
        <v>ימים</v>
      </c>
      <c r="N127" s="52" t="str">
        <f>TEXT(N128,"גז חודשי")</f>
        <v/>
      </c>
      <c r="O127" s="53" t="str">
        <f>TEXT(O126,"ימים")</f>
        <v>ימים</v>
      </c>
      <c r="P127" s="52" t="str">
        <f>TEXT(P128,"תשלום קבוע")</f>
        <v/>
      </c>
      <c r="Q127" s="53" t="str">
        <f>TEXT(Q126,"ימים")</f>
        <v>ימים</v>
      </c>
      <c r="R127" s="52" t="str">
        <f>TEXT(R128,D121)</f>
        <v/>
      </c>
      <c r="S127" s="53" t="str">
        <f>TEXT(S126,"ימים")</f>
        <v>ימים</v>
      </c>
      <c r="T127" s="25" t="str">
        <f>TEXT(T128,"סך ליום")</f>
        <v/>
      </c>
      <c r="U127" s="62"/>
      <c r="V127" s="63"/>
      <c r="W127" s="63"/>
      <c r="X127" s="68" t="s">
        <v>12</v>
      </c>
      <c r="Y127" s="69"/>
      <c r="AA127" s="3"/>
      <c r="AB127" s="113"/>
      <c r="AC127" s="113"/>
      <c r="AD127" s="113"/>
      <c r="AE127" s="113"/>
      <c r="AF127" s="113"/>
      <c r="AG127" s="113"/>
      <c r="AH127" s="113"/>
    </row>
    <row r="128" spans="1:34" ht="15.75" customHeight="1" thickBot="1" x14ac:dyDescent="0.3">
      <c r="A128" s="2"/>
      <c r="C128" s="117"/>
      <c r="D128" s="118"/>
      <c r="E128" s="119"/>
      <c r="F128" s="51" t="str">
        <f>IF(SUMIF(J125,J125),IF(SUMIF(F129,F129),L125*F129,L125*$F$3),"")</f>
        <v/>
      </c>
      <c r="G128" s="47"/>
      <c r="H128" s="46" t="str">
        <f>IF(SUMIF(N125,N125),IF(SUMIF(H129,H129),P125*H129,P125*$F$4),"")</f>
        <v/>
      </c>
      <c r="I128" s="47"/>
      <c r="J128" s="46" t="str">
        <f>IF(SUMIF(R125,R125),IF(SUMIF(J129,J129),T125*J129,T125*$F$5),"")</f>
        <v/>
      </c>
      <c r="K128" s="47"/>
      <c r="L128" s="46" t="str">
        <f>IF(SUMIF(D125,D125),IF(SUMIF(L129,L129),L129*12/365*H125,IF(SUMIF($F$6,$F$6),$F$6*12/365*H125,"")),"")</f>
        <v/>
      </c>
      <c r="M128" s="47"/>
      <c r="N128" s="46" t="str">
        <f>IF(SUMIF(D125,D125),IF(SUMIF(N129,N129),N129*12/365*H125,IF(SUMIF($F$7,$F$7),$F$7*12/365*H125,"")),"")</f>
        <v/>
      </c>
      <c r="O128" s="47"/>
      <c r="P128" s="46" t="str">
        <f>IF(SUMIF(D125,D125),IF(SUMIF(P129,P129),P129*12/365*H125,IF(SUMIF($F$8,$F$8),$F$8*12/365*H125,"")),"")</f>
        <v/>
      </c>
      <c r="Q128" s="47"/>
      <c r="R128" s="46" t="str">
        <f>IF(SUMIF(D125,D125),IF(SUMIF(R129,R129),R129*12/365*H125,IF(SUMIF($F$9,$F$9),$F$9*12/365*H125,"")),"")</f>
        <v/>
      </c>
      <c r="S128" s="47"/>
      <c r="T128" s="26" t="str">
        <f>IF(SUMIF(U126,U126),U126/H125,"")</f>
        <v/>
      </c>
      <c r="U128" s="64"/>
      <c r="V128" s="65"/>
      <c r="W128" s="65"/>
      <c r="X128" s="48" t="str">
        <f>IF(SUMIF(X126,"&gt;0"),IF(X126=U126,"אין חוב",U126-X126),IF(SUMIF(U126,U126),"לא שולם",""))</f>
        <v/>
      </c>
      <c r="Y128" s="49"/>
      <c r="AA128" s="3"/>
      <c r="AB128" s="113"/>
      <c r="AC128" s="113"/>
      <c r="AD128" s="113"/>
      <c r="AE128" s="113"/>
      <c r="AF128" s="113"/>
      <c r="AG128" s="113"/>
      <c r="AH128" s="113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113"/>
      <c r="AC129" s="113"/>
      <c r="AD129" s="113"/>
      <c r="AE129" s="113"/>
      <c r="AF129" s="113"/>
      <c r="AG129" s="113"/>
      <c r="AH129" s="113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113"/>
      <c r="AC130" s="113"/>
      <c r="AD130" s="113"/>
      <c r="AE130" s="113"/>
      <c r="AF130" s="113"/>
      <c r="AG130" s="113"/>
      <c r="AH130" s="113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113"/>
      <c r="AC131" s="113"/>
      <c r="AD131" s="113"/>
      <c r="AE131" s="113"/>
      <c r="AF131" s="113"/>
      <c r="AG131" s="113"/>
      <c r="AH131" s="113"/>
    </row>
    <row r="132" spans="1:34" ht="15.75" x14ac:dyDescent="0.25">
      <c r="A132" s="2"/>
      <c r="C132" s="70" t="s">
        <v>10</v>
      </c>
      <c r="D132" s="72"/>
      <c r="E132" s="72"/>
      <c r="F132" s="72"/>
      <c r="G132" s="73"/>
      <c r="H132" s="18" t="str">
        <f>IF(SUMIF(D132,D132),D132-D125,"")</f>
        <v/>
      </c>
      <c r="I132" s="79" t="s">
        <v>14</v>
      </c>
      <c r="J132" s="54"/>
      <c r="K132" s="55"/>
      <c r="L132" s="19" t="str">
        <f>IF(SUMIF(J132,J132),J132-J125,"")</f>
        <v/>
      </c>
      <c r="M132" s="70" t="s">
        <v>13</v>
      </c>
      <c r="N132" s="54"/>
      <c r="O132" s="55"/>
      <c r="P132" s="19" t="str">
        <f>IF(SUMIF(N132,N132),N132-N125,"")</f>
        <v/>
      </c>
      <c r="Q132" s="70" t="s">
        <v>11</v>
      </c>
      <c r="R132" s="54"/>
      <c r="S132" s="55"/>
      <c r="T132" s="20" t="str">
        <f>IF(SUMIF(R132,R132),R132-R125,"")</f>
        <v/>
      </c>
      <c r="U132" s="58" t="s">
        <v>7</v>
      </c>
      <c r="V132" s="59"/>
      <c r="W132" s="59"/>
      <c r="X132" s="60" t="s">
        <v>8</v>
      </c>
      <c r="Y132" s="61"/>
      <c r="AA132" s="3"/>
      <c r="AB132" s="113"/>
      <c r="AC132" s="113"/>
      <c r="AD132" s="113"/>
      <c r="AE132" s="113"/>
      <c r="AF132" s="113"/>
      <c r="AG132" s="113"/>
      <c r="AH132" s="113"/>
    </row>
    <row r="133" spans="1:34" ht="15.75" customHeight="1" x14ac:dyDescent="0.25">
      <c r="A133" s="2"/>
      <c r="C133" s="71"/>
      <c r="D133" s="74"/>
      <c r="E133" s="74"/>
      <c r="F133" s="74"/>
      <c r="G133" s="75"/>
      <c r="H133" s="21" t="str">
        <f>TEXT(H132,"ימים")</f>
        <v/>
      </c>
      <c r="I133" s="80"/>
      <c r="J133" s="56"/>
      <c r="K133" s="57"/>
      <c r="L133" s="22" t="str">
        <f>TEXT(L132,"קוב")</f>
        <v/>
      </c>
      <c r="M133" s="71"/>
      <c r="N133" s="56"/>
      <c r="O133" s="57"/>
      <c r="P133" s="23" t="str">
        <f>TEXT(P132,"קוט''ש")</f>
        <v/>
      </c>
      <c r="Q133" s="71"/>
      <c r="R133" s="56"/>
      <c r="S133" s="57"/>
      <c r="T133" s="24" t="str">
        <f>TEXT(T132,"מ''ק")</f>
        <v/>
      </c>
      <c r="U133" s="62" t="str">
        <f>IF(SUM(C135:S135)&gt;0,ROUND(SUM(C135:S135),2),"")</f>
        <v/>
      </c>
      <c r="V133" s="63"/>
      <c r="W133" s="63"/>
      <c r="X133" s="66"/>
      <c r="Y133" s="67"/>
      <c r="AA133" s="3"/>
      <c r="AB133" s="113"/>
      <c r="AC133" s="113"/>
      <c r="AD133" s="113"/>
      <c r="AE133" s="113"/>
      <c r="AF133" s="113"/>
      <c r="AG133" s="113"/>
      <c r="AH133" s="113"/>
    </row>
    <row r="134" spans="1:34" ht="15" customHeight="1" x14ac:dyDescent="0.25">
      <c r="A134" s="2"/>
      <c r="C134" s="114"/>
      <c r="D134" s="115"/>
      <c r="E134" s="116"/>
      <c r="F134" s="112" t="str">
        <f>TEXT(F135,"מים")</f>
        <v/>
      </c>
      <c r="G134" s="53" t="str">
        <f>TEXT(G133,"ימים")</f>
        <v>ימים</v>
      </c>
      <c r="H134" s="52" t="str">
        <f>TEXT(H135,"חשמל")</f>
        <v/>
      </c>
      <c r="I134" s="53" t="str">
        <f>TEXT(I133,"ימים")</f>
        <v>ימים</v>
      </c>
      <c r="J134" s="52" t="str">
        <f>TEXT(J135,"גז")</f>
        <v/>
      </c>
      <c r="K134" s="53" t="str">
        <f>TEXT(K133,"ימים")</f>
        <v>ימים</v>
      </c>
      <c r="L134" s="52" t="str">
        <f>TEXT(L135,"ארנונה")</f>
        <v/>
      </c>
      <c r="M134" s="53" t="str">
        <f>TEXT(M133,"ימים")</f>
        <v>ימים</v>
      </c>
      <c r="N134" s="52" t="str">
        <f>TEXT(N135,"גז חודשי")</f>
        <v/>
      </c>
      <c r="O134" s="53" t="str">
        <f>TEXT(O133,"ימים")</f>
        <v>ימים</v>
      </c>
      <c r="P134" s="52" t="str">
        <f>TEXT(P135,"תשלום קבוע")</f>
        <v/>
      </c>
      <c r="Q134" s="53" t="str">
        <f>TEXT(Q133,"ימים")</f>
        <v>ימים</v>
      </c>
      <c r="R134" s="52" t="str">
        <f>TEXT(R135,D128)</f>
        <v/>
      </c>
      <c r="S134" s="53" t="str">
        <f>TEXT(S133,"ימים")</f>
        <v>ימים</v>
      </c>
      <c r="T134" s="25" t="str">
        <f>TEXT(T135,"סך ליום")</f>
        <v/>
      </c>
      <c r="U134" s="62"/>
      <c r="V134" s="63"/>
      <c r="W134" s="63"/>
      <c r="X134" s="68" t="s">
        <v>12</v>
      </c>
      <c r="Y134" s="69"/>
      <c r="AA134" s="3"/>
      <c r="AB134" s="113"/>
      <c r="AC134" s="113"/>
      <c r="AD134" s="113"/>
      <c r="AE134" s="113"/>
      <c r="AF134" s="113"/>
      <c r="AG134" s="113"/>
      <c r="AH134" s="113"/>
    </row>
    <row r="135" spans="1:34" ht="15.75" customHeight="1" thickBot="1" x14ac:dyDescent="0.3">
      <c r="A135" s="2"/>
      <c r="C135" s="117"/>
      <c r="D135" s="118"/>
      <c r="E135" s="119"/>
      <c r="F135" s="51" t="str">
        <f>IF(SUMIF(J132,J132),IF(SUMIF(F136,F136),L132*F136,L132*$F$3),"")</f>
        <v/>
      </c>
      <c r="G135" s="47"/>
      <c r="H135" s="46" t="str">
        <f>IF(SUMIF(N132,N132),IF(SUMIF(H136,H136),P132*H136,P132*$F$4),"")</f>
        <v/>
      </c>
      <c r="I135" s="47"/>
      <c r="J135" s="46" t="str">
        <f>IF(SUMIF(R132,R132),IF(SUMIF(J136,J136),T132*J136,T132*$F$5),"")</f>
        <v/>
      </c>
      <c r="K135" s="47"/>
      <c r="L135" s="46" t="str">
        <f>IF(SUMIF(D132,D132),IF(SUMIF(L136,L136),L136*12/365*H132,IF(SUMIF($F$6,$F$6),$F$6*12/365*H132,"")),"")</f>
        <v/>
      </c>
      <c r="M135" s="47"/>
      <c r="N135" s="46" t="str">
        <f>IF(SUMIF(D132,D132),IF(SUMIF(N136,N136),N136*12/365*H132,IF(SUMIF($F$7,$F$7),$F$7*12/365*H132,"")),"")</f>
        <v/>
      </c>
      <c r="O135" s="47"/>
      <c r="P135" s="46" t="str">
        <f>IF(SUMIF(D132,D132),IF(SUMIF(P136,P136),P136*12/365*H132,IF(SUMIF($F$8,$F$8),$F$8*12/365*H132,"")),"")</f>
        <v/>
      </c>
      <c r="Q135" s="47"/>
      <c r="R135" s="46" t="str">
        <f>IF(SUMIF(D132,D132),IF(SUMIF(R136,R136),R136*12/365*H132,IF(SUMIF($F$9,$F$9),$F$9*12/365*H132,"")),"")</f>
        <v/>
      </c>
      <c r="S135" s="47"/>
      <c r="T135" s="26" t="str">
        <f>IF(SUMIF(U133,U133),U133/H132,"")</f>
        <v/>
      </c>
      <c r="U135" s="64"/>
      <c r="V135" s="65"/>
      <c r="W135" s="65"/>
      <c r="X135" s="48" t="str">
        <f>IF(SUMIF(X133,"&gt;0"),IF(X133=U133,"אין חוב",U133-X133),IF(SUMIF(U133,U133),"לא שולם",""))</f>
        <v/>
      </c>
      <c r="Y135" s="49"/>
      <c r="AA135" s="3"/>
      <c r="AB135" s="113"/>
      <c r="AC135" s="113"/>
      <c r="AD135" s="113"/>
      <c r="AE135" s="113"/>
      <c r="AF135" s="113"/>
      <c r="AG135" s="113"/>
      <c r="AH135" s="113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113"/>
      <c r="AC136" s="113"/>
      <c r="AD136" s="113"/>
      <c r="AE136" s="113"/>
      <c r="AF136" s="113"/>
      <c r="AG136" s="113"/>
      <c r="AH136" s="113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113"/>
      <c r="AC137" s="113"/>
      <c r="AD137" s="113"/>
      <c r="AE137" s="113"/>
      <c r="AF137" s="113"/>
      <c r="AG137" s="113"/>
      <c r="AH137" s="113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113"/>
      <c r="AC138" s="113"/>
      <c r="AD138" s="113"/>
      <c r="AE138" s="113"/>
      <c r="AF138" s="113"/>
      <c r="AG138" s="113"/>
      <c r="AH138" s="113"/>
    </row>
    <row r="139" spans="1:34" ht="15.75" x14ac:dyDescent="0.25">
      <c r="A139" s="2"/>
      <c r="C139" s="70" t="s">
        <v>10</v>
      </c>
      <c r="D139" s="72"/>
      <c r="E139" s="72"/>
      <c r="F139" s="72"/>
      <c r="G139" s="73"/>
      <c r="H139" s="18" t="str">
        <f>IF(SUMIF(D139,D139),D139-D132,"")</f>
        <v/>
      </c>
      <c r="I139" s="79" t="s">
        <v>14</v>
      </c>
      <c r="J139" s="54"/>
      <c r="K139" s="55"/>
      <c r="L139" s="19" t="str">
        <f>IF(SUMIF(J139,J139),J139-J132,"")</f>
        <v/>
      </c>
      <c r="M139" s="70" t="s">
        <v>13</v>
      </c>
      <c r="N139" s="54"/>
      <c r="O139" s="55"/>
      <c r="P139" s="19" t="str">
        <f>IF(SUMIF(N139,N139),N139-N132,"")</f>
        <v/>
      </c>
      <c r="Q139" s="70" t="s">
        <v>11</v>
      </c>
      <c r="R139" s="54"/>
      <c r="S139" s="55"/>
      <c r="T139" s="20" t="str">
        <f>IF(SUMIF(R139,R139),R139-R132,"")</f>
        <v/>
      </c>
      <c r="U139" s="58" t="s">
        <v>7</v>
      </c>
      <c r="V139" s="59"/>
      <c r="W139" s="59"/>
      <c r="X139" s="60" t="s">
        <v>8</v>
      </c>
      <c r="Y139" s="61"/>
      <c r="AA139" s="3"/>
      <c r="AB139" s="113"/>
      <c r="AC139" s="113"/>
      <c r="AD139" s="113"/>
      <c r="AE139" s="113"/>
      <c r="AF139" s="113"/>
      <c r="AG139" s="113"/>
      <c r="AH139" s="113"/>
    </row>
    <row r="140" spans="1:34" ht="15.75" customHeight="1" x14ac:dyDescent="0.25">
      <c r="A140" s="2"/>
      <c r="C140" s="71"/>
      <c r="D140" s="74"/>
      <c r="E140" s="74"/>
      <c r="F140" s="74"/>
      <c r="G140" s="75"/>
      <c r="H140" s="21" t="str">
        <f>TEXT(H139,"ימים")</f>
        <v/>
      </c>
      <c r="I140" s="80"/>
      <c r="J140" s="56"/>
      <c r="K140" s="57"/>
      <c r="L140" s="22" t="str">
        <f>TEXT(L139,"קוב")</f>
        <v/>
      </c>
      <c r="M140" s="71"/>
      <c r="N140" s="56"/>
      <c r="O140" s="57"/>
      <c r="P140" s="23" t="str">
        <f>TEXT(P139,"קוט''ש")</f>
        <v/>
      </c>
      <c r="Q140" s="71"/>
      <c r="R140" s="56"/>
      <c r="S140" s="57"/>
      <c r="T140" s="24" t="str">
        <f>TEXT(T139,"מ''ק")</f>
        <v/>
      </c>
      <c r="U140" s="62" t="str">
        <f>IF(SUM(C142:S142)&gt;0,ROUND(SUM(C142:S142),2),"")</f>
        <v/>
      </c>
      <c r="V140" s="63"/>
      <c r="W140" s="63"/>
      <c r="X140" s="66"/>
      <c r="Y140" s="67"/>
      <c r="AA140" s="3"/>
      <c r="AB140" s="113"/>
      <c r="AC140" s="113"/>
      <c r="AD140" s="113"/>
      <c r="AE140" s="113"/>
      <c r="AF140" s="113"/>
      <c r="AG140" s="113"/>
      <c r="AH140" s="113"/>
    </row>
    <row r="141" spans="1:34" ht="15" customHeight="1" x14ac:dyDescent="0.25">
      <c r="A141" s="2"/>
      <c r="C141" s="114"/>
      <c r="D141" s="115"/>
      <c r="E141" s="116"/>
      <c r="F141" s="112" t="str">
        <f>TEXT(F142,"מים")</f>
        <v/>
      </c>
      <c r="G141" s="53" t="str">
        <f>TEXT(G140,"ימים")</f>
        <v>ימים</v>
      </c>
      <c r="H141" s="52" t="str">
        <f>TEXT(H142,"חשמל")</f>
        <v/>
      </c>
      <c r="I141" s="53" t="str">
        <f>TEXT(I140,"ימים")</f>
        <v>ימים</v>
      </c>
      <c r="J141" s="52" t="str">
        <f>TEXT(J142,"גז")</f>
        <v/>
      </c>
      <c r="K141" s="53" t="str">
        <f>TEXT(K140,"ימים")</f>
        <v>ימים</v>
      </c>
      <c r="L141" s="52" t="str">
        <f>TEXT(L142,"ארנונה")</f>
        <v/>
      </c>
      <c r="M141" s="53" t="str">
        <f>TEXT(M140,"ימים")</f>
        <v>ימים</v>
      </c>
      <c r="N141" s="52" t="str">
        <f>TEXT(N142,"גז חודשי")</f>
        <v/>
      </c>
      <c r="O141" s="53" t="str">
        <f>TEXT(O140,"ימים")</f>
        <v>ימים</v>
      </c>
      <c r="P141" s="52" t="str">
        <f>TEXT(P142,"תשלום קבוע")</f>
        <v/>
      </c>
      <c r="Q141" s="53" t="str">
        <f>TEXT(Q140,"ימים")</f>
        <v>ימים</v>
      </c>
      <c r="R141" s="52" t="str">
        <f>TEXT(R142,D135)</f>
        <v/>
      </c>
      <c r="S141" s="53" t="str">
        <f>TEXT(S140,"ימים")</f>
        <v>ימים</v>
      </c>
      <c r="T141" s="25" t="str">
        <f>TEXT(T142,"סך ליום")</f>
        <v/>
      </c>
      <c r="U141" s="62"/>
      <c r="V141" s="63"/>
      <c r="W141" s="63"/>
      <c r="X141" s="68" t="s">
        <v>12</v>
      </c>
      <c r="Y141" s="69"/>
      <c r="AA141" s="3"/>
      <c r="AB141" s="113"/>
      <c r="AC141" s="113"/>
      <c r="AD141" s="113"/>
      <c r="AE141" s="113"/>
      <c r="AF141" s="113"/>
      <c r="AG141" s="113"/>
      <c r="AH141" s="113"/>
    </row>
    <row r="142" spans="1:34" ht="15.75" customHeight="1" thickBot="1" x14ac:dyDescent="0.3">
      <c r="A142" s="2"/>
      <c r="C142" s="117"/>
      <c r="D142" s="118"/>
      <c r="E142" s="119"/>
      <c r="F142" s="51" t="str">
        <f>IF(SUMIF(J139,J139),IF(SUMIF(F143,F143),L139*F143,L139*$F$3),"")</f>
        <v/>
      </c>
      <c r="G142" s="47"/>
      <c r="H142" s="46" t="str">
        <f>IF(SUMIF(N139,N139),IF(SUMIF(H143,H143),P139*H143,P139*$F$4),"")</f>
        <v/>
      </c>
      <c r="I142" s="47"/>
      <c r="J142" s="46" t="str">
        <f>IF(SUMIF(R139,R139),IF(SUMIF(J143,J143),T139*J143,T139*$F$5),"")</f>
        <v/>
      </c>
      <c r="K142" s="47"/>
      <c r="L142" s="46" t="str">
        <f>IF(SUMIF(D139,D139),IF(SUMIF(L143,L143),L143*12/365*H139,IF(SUMIF($F$6,$F$6),$F$6*12/365*H139,"")),"")</f>
        <v/>
      </c>
      <c r="M142" s="47"/>
      <c r="N142" s="46" t="str">
        <f>IF(SUMIF(D139,D139),IF(SUMIF(N143,N143),N143*12/365*H139,IF(SUMIF($F$7,$F$7),$F$7*12/365*H139,"")),"")</f>
        <v/>
      </c>
      <c r="O142" s="47"/>
      <c r="P142" s="46" t="str">
        <f>IF(SUMIF(D139,D139),IF(SUMIF(P143,P143),P143*12/365*H139,IF(SUMIF($F$8,$F$8),$F$8*12/365*H139,"")),"")</f>
        <v/>
      </c>
      <c r="Q142" s="47"/>
      <c r="R142" s="46" t="str">
        <f>IF(SUMIF(D139,D139),IF(SUMIF(R143,R143),R143*12/365*H139,IF(SUMIF($F$9,$F$9),$F$9*12/365*H139,"")),"")</f>
        <v/>
      </c>
      <c r="S142" s="47"/>
      <c r="T142" s="26" t="str">
        <f>IF(SUMIF(U140,U140),U140/H139,"")</f>
        <v/>
      </c>
      <c r="U142" s="64"/>
      <c r="V142" s="65"/>
      <c r="W142" s="65"/>
      <c r="X142" s="48" t="str">
        <f>IF(SUMIF(X140,"&gt;0"),IF(X140=U140,"אין חוב",U140-X140),IF(SUMIF(U140,U140),"לא שולם",""))</f>
        <v/>
      </c>
      <c r="Y142" s="49"/>
      <c r="AA142" s="3"/>
      <c r="AB142" s="113"/>
      <c r="AC142" s="113"/>
      <c r="AD142" s="113"/>
      <c r="AE142" s="113"/>
      <c r="AF142" s="113"/>
      <c r="AG142" s="113"/>
      <c r="AH142" s="113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113"/>
      <c r="AC143" s="113"/>
      <c r="AD143" s="113"/>
      <c r="AE143" s="113"/>
      <c r="AF143" s="113"/>
      <c r="AG143" s="113"/>
      <c r="AH143" s="113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113"/>
      <c r="AC144" s="113"/>
      <c r="AD144" s="113"/>
      <c r="AE144" s="113"/>
      <c r="AF144" s="113"/>
      <c r="AG144" s="113"/>
      <c r="AH144" s="113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113"/>
      <c r="AC145" s="113"/>
      <c r="AD145" s="113"/>
      <c r="AE145" s="113"/>
      <c r="AF145" s="113"/>
      <c r="AG145" s="113"/>
      <c r="AH145" s="113"/>
    </row>
    <row r="146" spans="1:34" ht="15.75" x14ac:dyDescent="0.25">
      <c r="A146" s="2"/>
      <c r="C146" s="70" t="s">
        <v>10</v>
      </c>
      <c r="D146" s="72"/>
      <c r="E146" s="72"/>
      <c r="F146" s="72"/>
      <c r="G146" s="73"/>
      <c r="H146" s="18" t="str">
        <f>IF(SUMIF(D146,D146),D146-D139,"")</f>
        <v/>
      </c>
      <c r="I146" s="79" t="s">
        <v>14</v>
      </c>
      <c r="J146" s="54"/>
      <c r="K146" s="55"/>
      <c r="L146" s="19" t="str">
        <f>IF(SUMIF(J146,J146),J146-J139,"")</f>
        <v/>
      </c>
      <c r="M146" s="70" t="s">
        <v>13</v>
      </c>
      <c r="N146" s="54"/>
      <c r="O146" s="55"/>
      <c r="P146" s="19" t="str">
        <f>IF(SUMIF(N146,N146),N146-N139,"")</f>
        <v/>
      </c>
      <c r="Q146" s="70" t="s">
        <v>11</v>
      </c>
      <c r="R146" s="54"/>
      <c r="S146" s="55"/>
      <c r="T146" s="20" t="str">
        <f>IF(SUMIF(R146,R146),R146-R139,"")</f>
        <v/>
      </c>
      <c r="U146" s="58" t="s">
        <v>7</v>
      </c>
      <c r="V146" s="59"/>
      <c r="W146" s="59"/>
      <c r="X146" s="60" t="s">
        <v>8</v>
      </c>
      <c r="Y146" s="61"/>
      <c r="AA146" s="3"/>
      <c r="AB146" s="113"/>
      <c r="AC146" s="113"/>
      <c r="AD146" s="113"/>
      <c r="AE146" s="113"/>
      <c r="AF146" s="113"/>
      <c r="AG146" s="113"/>
      <c r="AH146" s="113"/>
    </row>
    <row r="147" spans="1:34" ht="15.75" customHeight="1" x14ac:dyDescent="0.25">
      <c r="A147" s="2"/>
      <c r="C147" s="71"/>
      <c r="D147" s="74"/>
      <c r="E147" s="74"/>
      <c r="F147" s="74"/>
      <c r="G147" s="75"/>
      <c r="H147" s="21" t="str">
        <f>TEXT(H146,"ימים")</f>
        <v/>
      </c>
      <c r="I147" s="80"/>
      <c r="J147" s="56"/>
      <c r="K147" s="57"/>
      <c r="L147" s="22" t="str">
        <f>TEXT(L146,"קוב")</f>
        <v/>
      </c>
      <c r="M147" s="71"/>
      <c r="N147" s="56"/>
      <c r="O147" s="57"/>
      <c r="P147" s="23" t="str">
        <f>TEXT(P146,"קוט''ש")</f>
        <v/>
      </c>
      <c r="Q147" s="71"/>
      <c r="R147" s="56"/>
      <c r="S147" s="57"/>
      <c r="T147" s="24" t="str">
        <f>TEXT(T146,"מ''ק")</f>
        <v/>
      </c>
      <c r="U147" s="62" t="str">
        <f>IF(SUM(C149:S149)&gt;0,ROUND(SUM(C149:S149),2),"")</f>
        <v/>
      </c>
      <c r="V147" s="63"/>
      <c r="W147" s="63"/>
      <c r="X147" s="66"/>
      <c r="Y147" s="67"/>
      <c r="AA147" s="3"/>
      <c r="AB147" s="113"/>
      <c r="AC147" s="113"/>
      <c r="AD147" s="113"/>
      <c r="AE147" s="113"/>
      <c r="AF147" s="113"/>
      <c r="AG147" s="113"/>
      <c r="AH147" s="113"/>
    </row>
    <row r="148" spans="1:34" ht="15" customHeight="1" x14ac:dyDescent="0.25">
      <c r="A148" s="2"/>
      <c r="C148" s="114"/>
      <c r="D148" s="115"/>
      <c r="E148" s="116"/>
      <c r="F148" s="112" t="str">
        <f>TEXT(F149,"מים")</f>
        <v/>
      </c>
      <c r="G148" s="53" t="str">
        <f>TEXT(G147,"ימים")</f>
        <v>ימים</v>
      </c>
      <c r="H148" s="52" t="str">
        <f>TEXT(H149,"חשמל")</f>
        <v/>
      </c>
      <c r="I148" s="53" t="str">
        <f>TEXT(I147,"ימים")</f>
        <v>ימים</v>
      </c>
      <c r="J148" s="52" t="str">
        <f>TEXT(J149,"גז")</f>
        <v/>
      </c>
      <c r="K148" s="53" t="str">
        <f>TEXT(K147,"ימים")</f>
        <v>ימים</v>
      </c>
      <c r="L148" s="52" t="str">
        <f>TEXT(L149,"ארנונה")</f>
        <v/>
      </c>
      <c r="M148" s="53" t="str">
        <f>TEXT(M147,"ימים")</f>
        <v>ימים</v>
      </c>
      <c r="N148" s="52" t="str">
        <f>TEXT(N149,"גז חודשי")</f>
        <v/>
      </c>
      <c r="O148" s="53" t="str">
        <f>TEXT(O147,"ימים")</f>
        <v>ימים</v>
      </c>
      <c r="P148" s="52" t="str">
        <f>TEXT(P149,"תשלום קבוע")</f>
        <v/>
      </c>
      <c r="Q148" s="53" t="str">
        <f>TEXT(Q147,"ימים")</f>
        <v>ימים</v>
      </c>
      <c r="R148" s="52" t="str">
        <f>TEXT(R149,D142)</f>
        <v/>
      </c>
      <c r="S148" s="53" t="str">
        <f>TEXT(S147,"ימים")</f>
        <v>ימים</v>
      </c>
      <c r="T148" s="25" t="str">
        <f>TEXT(T149,"סך ליום")</f>
        <v/>
      </c>
      <c r="U148" s="62"/>
      <c r="V148" s="63"/>
      <c r="W148" s="63"/>
      <c r="X148" s="68" t="s">
        <v>12</v>
      </c>
      <c r="Y148" s="69"/>
      <c r="AA148" s="3"/>
      <c r="AB148" s="113"/>
      <c r="AC148" s="113"/>
      <c r="AD148" s="113"/>
      <c r="AE148" s="113"/>
      <c r="AF148" s="113"/>
      <c r="AG148" s="113"/>
      <c r="AH148" s="113"/>
    </row>
    <row r="149" spans="1:34" ht="15.75" customHeight="1" thickBot="1" x14ac:dyDescent="0.3">
      <c r="A149" s="2"/>
      <c r="C149" s="117"/>
      <c r="D149" s="118"/>
      <c r="E149" s="119"/>
      <c r="F149" s="51" t="str">
        <f>IF(SUMIF(J146,J146),IF(SUMIF(F150,F150),L146*F150,L146*$F$3),"")</f>
        <v/>
      </c>
      <c r="G149" s="47"/>
      <c r="H149" s="46" t="str">
        <f>IF(SUMIF(N146,N146),IF(SUMIF(H150,H150),P146*H150,P146*$F$4),"")</f>
        <v/>
      </c>
      <c r="I149" s="47"/>
      <c r="J149" s="46" t="str">
        <f>IF(SUMIF(R146,R146),IF(SUMIF(J150,J150),T146*J150,T146*$F$5),"")</f>
        <v/>
      </c>
      <c r="K149" s="47"/>
      <c r="L149" s="46" t="str">
        <f>IF(SUMIF(D146,D146),IF(SUMIF(L150,L150),L150*12/365*H146,IF(SUMIF($F$6,$F$6),$F$6*12/365*H146,"")),"")</f>
        <v/>
      </c>
      <c r="M149" s="47"/>
      <c r="N149" s="46" t="str">
        <f>IF(SUMIF(D146,D146),IF(SUMIF(N150,N150),N150*12/365*H146,IF(SUMIF($F$7,$F$7),$F$7*12/365*H146,"")),"")</f>
        <v/>
      </c>
      <c r="O149" s="47"/>
      <c r="P149" s="46" t="str">
        <f>IF(SUMIF(D146,D146),IF(SUMIF(P150,P150),P150*12/365*H146,IF(SUMIF($F$8,$F$8),$F$8*12/365*H146,"")),"")</f>
        <v/>
      </c>
      <c r="Q149" s="47"/>
      <c r="R149" s="46" t="str">
        <f>IF(SUMIF(D146,D146),IF(SUMIF(R150,R150),R150*12/365*H146,IF(SUMIF($F$9,$F$9),$F$9*12/365*H146,"")),"")</f>
        <v/>
      </c>
      <c r="S149" s="47"/>
      <c r="T149" s="26" t="str">
        <f>IF(SUMIF(U147,U147),U147/H146,"")</f>
        <v/>
      </c>
      <c r="U149" s="64"/>
      <c r="V149" s="65"/>
      <c r="W149" s="65"/>
      <c r="X149" s="48" t="str">
        <f>IF(SUMIF(X147,"&gt;0"),IF(X147=U147,"אין חוב",U147-X147),IF(SUMIF(U147,U147),"לא שולם",""))</f>
        <v/>
      </c>
      <c r="Y149" s="49"/>
      <c r="AA149" s="3"/>
      <c r="AB149" s="113"/>
      <c r="AC149" s="113"/>
      <c r="AD149" s="113"/>
      <c r="AE149" s="113"/>
      <c r="AF149" s="113"/>
      <c r="AG149" s="113"/>
      <c r="AH149" s="113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R149:S149"/>
    <mergeCell ref="X149:Y149"/>
    <mergeCell ref="F150:G150"/>
    <mergeCell ref="H150:I150"/>
    <mergeCell ref="J150:K150"/>
    <mergeCell ref="L150:M150"/>
    <mergeCell ref="N150:O150"/>
    <mergeCell ref="P150:Q150"/>
    <mergeCell ref="R150:S150"/>
    <mergeCell ref="D149:E149"/>
    <mergeCell ref="F149:G149"/>
    <mergeCell ref="H149:I149"/>
    <mergeCell ref="J149:K149"/>
    <mergeCell ref="L149:M149"/>
    <mergeCell ref="N149:O149"/>
    <mergeCell ref="D148:E148"/>
    <mergeCell ref="F148:G148"/>
    <mergeCell ref="H148:I148"/>
    <mergeCell ref="J148:K148"/>
    <mergeCell ref="L148:M148"/>
    <mergeCell ref="N148:O148"/>
    <mergeCell ref="Q146:Q147"/>
    <mergeCell ref="R146:S147"/>
    <mergeCell ref="U146:W146"/>
    <mergeCell ref="X146:Y146"/>
    <mergeCell ref="U147:W149"/>
    <mergeCell ref="X147:Y147"/>
    <mergeCell ref="P148:Q148"/>
    <mergeCell ref="R148:S148"/>
    <mergeCell ref="X148:Y148"/>
    <mergeCell ref="P149:Q149"/>
    <mergeCell ref="C146:C147"/>
    <mergeCell ref="D146:G147"/>
    <mergeCell ref="I146:I147"/>
    <mergeCell ref="J146:K147"/>
    <mergeCell ref="M146:M147"/>
    <mergeCell ref="N146:O147"/>
    <mergeCell ref="R142:S142"/>
    <mergeCell ref="X142:Y142"/>
    <mergeCell ref="F143:G143"/>
    <mergeCell ref="H143:I143"/>
    <mergeCell ref="J143:K143"/>
    <mergeCell ref="L143:M143"/>
    <mergeCell ref="N143:O143"/>
    <mergeCell ref="P143:Q143"/>
    <mergeCell ref="R143:S143"/>
    <mergeCell ref="D142:E142"/>
    <mergeCell ref="F142:G142"/>
    <mergeCell ref="H142:I142"/>
    <mergeCell ref="J142:K142"/>
    <mergeCell ref="L142:M142"/>
    <mergeCell ref="N142:O142"/>
    <mergeCell ref="D141:E141"/>
    <mergeCell ref="F141:G141"/>
    <mergeCell ref="H141:I141"/>
    <mergeCell ref="J141:K141"/>
    <mergeCell ref="L141:M141"/>
    <mergeCell ref="N141:O141"/>
    <mergeCell ref="Q139:Q140"/>
    <mergeCell ref="R139:S140"/>
    <mergeCell ref="U139:W139"/>
    <mergeCell ref="X139:Y139"/>
    <mergeCell ref="U140:W142"/>
    <mergeCell ref="X140:Y140"/>
    <mergeCell ref="P141:Q141"/>
    <mergeCell ref="R141:S141"/>
    <mergeCell ref="X141:Y141"/>
    <mergeCell ref="P142:Q142"/>
    <mergeCell ref="C139:C140"/>
    <mergeCell ref="D139:G140"/>
    <mergeCell ref="I139:I140"/>
    <mergeCell ref="J139:K140"/>
    <mergeCell ref="M139:M140"/>
    <mergeCell ref="N139:O140"/>
    <mergeCell ref="R135:S135"/>
    <mergeCell ref="X135:Y135"/>
    <mergeCell ref="F136:G136"/>
    <mergeCell ref="H136:I136"/>
    <mergeCell ref="J136:K136"/>
    <mergeCell ref="L136:M136"/>
    <mergeCell ref="N136:O136"/>
    <mergeCell ref="P136:Q136"/>
    <mergeCell ref="R136:S136"/>
    <mergeCell ref="D135:E135"/>
    <mergeCell ref="F135:G135"/>
    <mergeCell ref="H135:I135"/>
    <mergeCell ref="J135:K135"/>
    <mergeCell ref="L135:M135"/>
    <mergeCell ref="N135:O135"/>
    <mergeCell ref="D134:E134"/>
    <mergeCell ref="F134:G134"/>
    <mergeCell ref="H134:I134"/>
    <mergeCell ref="J134:K134"/>
    <mergeCell ref="L134:M134"/>
    <mergeCell ref="N134:O134"/>
    <mergeCell ref="Q132:Q133"/>
    <mergeCell ref="R132:S133"/>
    <mergeCell ref="U132:W132"/>
    <mergeCell ref="X132:Y132"/>
    <mergeCell ref="U133:W135"/>
    <mergeCell ref="X133:Y133"/>
    <mergeCell ref="P134:Q134"/>
    <mergeCell ref="R134:S134"/>
    <mergeCell ref="X134:Y134"/>
    <mergeCell ref="P135:Q135"/>
    <mergeCell ref="C132:C133"/>
    <mergeCell ref="D132:G133"/>
    <mergeCell ref="I132:I133"/>
    <mergeCell ref="J132:K133"/>
    <mergeCell ref="M132:M133"/>
    <mergeCell ref="N132:O133"/>
    <mergeCell ref="R128:S128"/>
    <mergeCell ref="X128:Y128"/>
    <mergeCell ref="F129:G129"/>
    <mergeCell ref="H129:I129"/>
    <mergeCell ref="J129:K129"/>
    <mergeCell ref="L129:M129"/>
    <mergeCell ref="N129:O129"/>
    <mergeCell ref="P129:Q129"/>
    <mergeCell ref="R129:S129"/>
    <mergeCell ref="D128:E128"/>
    <mergeCell ref="F128:G128"/>
    <mergeCell ref="H128:I128"/>
    <mergeCell ref="J128:K128"/>
    <mergeCell ref="L128:M128"/>
    <mergeCell ref="N128:O128"/>
    <mergeCell ref="D127:E127"/>
    <mergeCell ref="F127:G127"/>
    <mergeCell ref="H127:I127"/>
    <mergeCell ref="J127:K127"/>
    <mergeCell ref="L127:M127"/>
    <mergeCell ref="N127:O127"/>
    <mergeCell ref="Q125:Q126"/>
    <mergeCell ref="R125:S126"/>
    <mergeCell ref="U125:W125"/>
    <mergeCell ref="X125:Y125"/>
    <mergeCell ref="U126:W128"/>
    <mergeCell ref="X126:Y126"/>
    <mergeCell ref="P127:Q127"/>
    <mergeCell ref="R127:S127"/>
    <mergeCell ref="X127:Y127"/>
    <mergeCell ref="P128:Q128"/>
    <mergeCell ref="C125:C126"/>
    <mergeCell ref="D125:G126"/>
    <mergeCell ref="I125:I126"/>
    <mergeCell ref="J125:K126"/>
    <mergeCell ref="M125:M126"/>
    <mergeCell ref="N125:O126"/>
    <mergeCell ref="R121:S121"/>
    <mergeCell ref="X121:Y121"/>
    <mergeCell ref="F122:G122"/>
    <mergeCell ref="H122:I122"/>
    <mergeCell ref="J122:K122"/>
    <mergeCell ref="L122:M122"/>
    <mergeCell ref="N122:O122"/>
    <mergeCell ref="P122:Q122"/>
    <mergeCell ref="R122:S122"/>
    <mergeCell ref="D121:E121"/>
    <mergeCell ref="F121:G121"/>
    <mergeCell ref="H121:I121"/>
    <mergeCell ref="J121:K121"/>
    <mergeCell ref="L121:M121"/>
    <mergeCell ref="N121:O121"/>
    <mergeCell ref="D120:E120"/>
    <mergeCell ref="F120:G120"/>
    <mergeCell ref="H120:I120"/>
    <mergeCell ref="J120:K120"/>
    <mergeCell ref="L120:M120"/>
    <mergeCell ref="N120:O120"/>
    <mergeCell ref="Q118:Q119"/>
    <mergeCell ref="R118:S119"/>
    <mergeCell ref="U118:W118"/>
    <mergeCell ref="X118:Y118"/>
    <mergeCell ref="U119:W121"/>
    <mergeCell ref="X119:Y119"/>
    <mergeCell ref="P120:Q120"/>
    <mergeCell ref="R120:S120"/>
    <mergeCell ref="X120:Y120"/>
    <mergeCell ref="P121:Q121"/>
    <mergeCell ref="C118:C119"/>
    <mergeCell ref="D118:G119"/>
    <mergeCell ref="I118:I119"/>
    <mergeCell ref="J118:K119"/>
    <mergeCell ref="M118:M119"/>
    <mergeCell ref="N118:O119"/>
    <mergeCell ref="R114:S114"/>
    <mergeCell ref="X114:Y114"/>
    <mergeCell ref="F115:G115"/>
    <mergeCell ref="H115:I115"/>
    <mergeCell ref="J115:K115"/>
    <mergeCell ref="L115:M115"/>
    <mergeCell ref="N115:O115"/>
    <mergeCell ref="P115:Q115"/>
    <mergeCell ref="R115:S115"/>
    <mergeCell ref="D114:E114"/>
    <mergeCell ref="F114:G114"/>
    <mergeCell ref="H114:I114"/>
    <mergeCell ref="J114:K114"/>
    <mergeCell ref="L114:M114"/>
    <mergeCell ref="N114:O114"/>
    <mergeCell ref="D113:E113"/>
    <mergeCell ref="F113:G113"/>
    <mergeCell ref="H113:I113"/>
    <mergeCell ref="J113:K113"/>
    <mergeCell ref="L113:M113"/>
    <mergeCell ref="N113:O113"/>
    <mergeCell ref="Q111:Q112"/>
    <mergeCell ref="R111:S112"/>
    <mergeCell ref="U111:W111"/>
    <mergeCell ref="X111:Y111"/>
    <mergeCell ref="U112:W114"/>
    <mergeCell ref="X112:Y112"/>
    <mergeCell ref="P113:Q113"/>
    <mergeCell ref="R113:S113"/>
    <mergeCell ref="X113:Y113"/>
    <mergeCell ref="P114:Q114"/>
    <mergeCell ref="C111:C112"/>
    <mergeCell ref="D111:G112"/>
    <mergeCell ref="I111:I112"/>
    <mergeCell ref="J111:K112"/>
    <mergeCell ref="M111:M112"/>
    <mergeCell ref="N111:O112"/>
    <mergeCell ref="R107:S107"/>
    <mergeCell ref="X107:Y107"/>
    <mergeCell ref="F108:G108"/>
    <mergeCell ref="H108:I108"/>
    <mergeCell ref="J108:K108"/>
    <mergeCell ref="L108:M108"/>
    <mergeCell ref="N108:O108"/>
    <mergeCell ref="P108:Q108"/>
    <mergeCell ref="R108:S108"/>
    <mergeCell ref="D107:E107"/>
    <mergeCell ref="F107:G107"/>
    <mergeCell ref="H107:I107"/>
    <mergeCell ref="J107:K107"/>
    <mergeCell ref="L107:M107"/>
    <mergeCell ref="N107:O107"/>
    <mergeCell ref="D106:E106"/>
    <mergeCell ref="F106:G106"/>
    <mergeCell ref="H106:I106"/>
    <mergeCell ref="J106:K106"/>
    <mergeCell ref="L106:M106"/>
    <mergeCell ref="N106:O106"/>
    <mergeCell ref="Q104:Q105"/>
    <mergeCell ref="R104:S105"/>
    <mergeCell ref="U104:W104"/>
    <mergeCell ref="X104:Y104"/>
    <mergeCell ref="U105:W107"/>
    <mergeCell ref="X105:Y105"/>
    <mergeCell ref="P106:Q106"/>
    <mergeCell ref="R106:S106"/>
    <mergeCell ref="X106:Y106"/>
    <mergeCell ref="P107:Q107"/>
    <mergeCell ref="C104:C105"/>
    <mergeCell ref="D104:G105"/>
    <mergeCell ref="I104:I105"/>
    <mergeCell ref="J104:K105"/>
    <mergeCell ref="M104:M105"/>
    <mergeCell ref="N104:O105"/>
    <mergeCell ref="R100:S100"/>
    <mergeCell ref="X100:Y100"/>
    <mergeCell ref="F101:G101"/>
    <mergeCell ref="H101:I101"/>
    <mergeCell ref="J101:K101"/>
    <mergeCell ref="L101:M101"/>
    <mergeCell ref="N101:O101"/>
    <mergeCell ref="P101:Q101"/>
    <mergeCell ref="R101:S101"/>
    <mergeCell ref="D100:E100"/>
    <mergeCell ref="F100:G100"/>
    <mergeCell ref="H100:I100"/>
    <mergeCell ref="J100:K100"/>
    <mergeCell ref="L100:M100"/>
    <mergeCell ref="N100:O100"/>
    <mergeCell ref="D99:E99"/>
    <mergeCell ref="F99:G99"/>
    <mergeCell ref="H99:I99"/>
    <mergeCell ref="J99:K99"/>
    <mergeCell ref="L99:M99"/>
    <mergeCell ref="N99:O99"/>
    <mergeCell ref="Q97:Q98"/>
    <mergeCell ref="R97:S98"/>
    <mergeCell ref="U97:W97"/>
    <mergeCell ref="X97:Y97"/>
    <mergeCell ref="U98:W100"/>
    <mergeCell ref="X98:Y98"/>
    <mergeCell ref="P99:Q99"/>
    <mergeCell ref="R99:S99"/>
    <mergeCell ref="X99:Y99"/>
    <mergeCell ref="P100:Q100"/>
    <mergeCell ref="C97:C98"/>
    <mergeCell ref="D97:G98"/>
    <mergeCell ref="I97:I98"/>
    <mergeCell ref="J97:K98"/>
    <mergeCell ref="M97:M98"/>
    <mergeCell ref="N97:O98"/>
    <mergeCell ref="R93:S93"/>
    <mergeCell ref="X93:Y93"/>
    <mergeCell ref="F94:G94"/>
    <mergeCell ref="H94:I94"/>
    <mergeCell ref="J94:K94"/>
    <mergeCell ref="L94:M94"/>
    <mergeCell ref="N94:O94"/>
    <mergeCell ref="P94:Q94"/>
    <mergeCell ref="R94:S94"/>
    <mergeCell ref="D93:E93"/>
    <mergeCell ref="F93:G93"/>
    <mergeCell ref="H93:I93"/>
    <mergeCell ref="J93:K93"/>
    <mergeCell ref="L93:M93"/>
    <mergeCell ref="N93:O93"/>
    <mergeCell ref="D92:E92"/>
    <mergeCell ref="F92:G92"/>
    <mergeCell ref="H92:I92"/>
    <mergeCell ref="J92:K92"/>
    <mergeCell ref="L92:M92"/>
    <mergeCell ref="N92:O92"/>
    <mergeCell ref="Q90:Q91"/>
    <mergeCell ref="R90:S91"/>
    <mergeCell ref="U90:W90"/>
    <mergeCell ref="X90:Y90"/>
    <mergeCell ref="U91:W93"/>
    <mergeCell ref="X91:Y91"/>
    <mergeCell ref="P92:Q92"/>
    <mergeCell ref="R92:S92"/>
    <mergeCell ref="X92:Y92"/>
    <mergeCell ref="P93:Q93"/>
    <mergeCell ref="C90:C91"/>
    <mergeCell ref="D90:G91"/>
    <mergeCell ref="I90:I91"/>
    <mergeCell ref="J90:K91"/>
    <mergeCell ref="M90:M91"/>
    <mergeCell ref="N90:O91"/>
    <mergeCell ref="R86:S86"/>
    <mergeCell ref="X86:Y86"/>
    <mergeCell ref="F87:G87"/>
    <mergeCell ref="H87:I87"/>
    <mergeCell ref="J87:K87"/>
    <mergeCell ref="L87:M87"/>
    <mergeCell ref="N87:O87"/>
    <mergeCell ref="P87:Q87"/>
    <mergeCell ref="R87:S87"/>
    <mergeCell ref="D86:E86"/>
    <mergeCell ref="F86:G86"/>
    <mergeCell ref="H86:I86"/>
    <mergeCell ref="J86:K86"/>
    <mergeCell ref="L86:M86"/>
    <mergeCell ref="N86:O86"/>
    <mergeCell ref="D85:E85"/>
    <mergeCell ref="F85:G85"/>
    <mergeCell ref="H85:I85"/>
    <mergeCell ref="J85:K85"/>
    <mergeCell ref="L85:M85"/>
    <mergeCell ref="N85:O85"/>
    <mergeCell ref="Q83:Q84"/>
    <mergeCell ref="R83:S84"/>
    <mergeCell ref="U83:W83"/>
    <mergeCell ref="X83:Y83"/>
    <mergeCell ref="U84:W86"/>
    <mergeCell ref="X84:Y84"/>
    <mergeCell ref="P85:Q85"/>
    <mergeCell ref="R85:S85"/>
    <mergeCell ref="X85:Y85"/>
    <mergeCell ref="P86:Q86"/>
    <mergeCell ref="C83:C84"/>
    <mergeCell ref="D83:G84"/>
    <mergeCell ref="I83:I84"/>
    <mergeCell ref="J83:K84"/>
    <mergeCell ref="M83:M84"/>
    <mergeCell ref="N83:O84"/>
    <mergeCell ref="R79:S79"/>
    <mergeCell ref="X79:Y79"/>
    <mergeCell ref="F80:G80"/>
    <mergeCell ref="H80:I80"/>
    <mergeCell ref="J80:K80"/>
    <mergeCell ref="L80:M80"/>
    <mergeCell ref="N80:O80"/>
    <mergeCell ref="P80:Q80"/>
    <mergeCell ref="R80:S80"/>
    <mergeCell ref="D79:E79"/>
    <mergeCell ref="F79:G79"/>
    <mergeCell ref="H79:I79"/>
    <mergeCell ref="J79:K79"/>
    <mergeCell ref="L79:M79"/>
    <mergeCell ref="N79:O79"/>
    <mergeCell ref="D78:E78"/>
    <mergeCell ref="F78:G78"/>
    <mergeCell ref="H78:I78"/>
    <mergeCell ref="J78:K78"/>
    <mergeCell ref="L78:M78"/>
    <mergeCell ref="N78:O78"/>
    <mergeCell ref="Q76:Q77"/>
    <mergeCell ref="R76:S77"/>
    <mergeCell ref="U76:W76"/>
    <mergeCell ref="X76:Y76"/>
    <mergeCell ref="U77:W79"/>
    <mergeCell ref="X77:Y77"/>
    <mergeCell ref="P78:Q78"/>
    <mergeCell ref="R78:S78"/>
    <mergeCell ref="X78:Y78"/>
    <mergeCell ref="P79:Q79"/>
    <mergeCell ref="C76:C77"/>
    <mergeCell ref="D76:G77"/>
    <mergeCell ref="I76:I77"/>
    <mergeCell ref="J76:K77"/>
    <mergeCell ref="M76:M77"/>
    <mergeCell ref="N76:O77"/>
    <mergeCell ref="R72:S72"/>
    <mergeCell ref="X72:Y72"/>
    <mergeCell ref="F73:G73"/>
    <mergeCell ref="H73:I73"/>
    <mergeCell ref="J73:K73"/>
    <mergeCell ref="L73:M73"/>
    <mergeCell ref="N73:O73"/>
    <mergeCell ref="P73:Q73"/>
    <mergeCell ref="R73:S73"/>
    <mergeCell ref="D72:E72"/>
    <mergeCell ref="F72:G72"/>
    <mergeCell ref="H72:I72"/>
    <mergeCell ref="J72:K72"/>
    <mergeCell ref="L72:M72"/>
    <mergeCell ref="N72:O72"/>
    <mergeCell ref="D71:E71"/>
    <mergeCell ref="F71:G71"/>
    <mergeCell ref="H71:I71"/>
    <mergeCell ref="J71:K71"/>
    <mergeCell ref="L71:M71"/>
    <mergeCell ref="N71:O71"/>
    <mergeCell ref="Q69:Q70"/>
    <mergeCell ref="R69:S70"/>
    <mergeCell ref="U69:W69"/>
    <mergeCell ref="X69:Y69"/>
    <mergeCell ref="U70:W72"/>
    <mergeCell ref="X70:Y70"/>
    <mergeCell ref="P71:Q71"/>
    <mergeCell ref="R71:S71"/>
    <mergeCell ref="X71:Y71"/>
    <mergeCell ref="P72:Q72"/>
    <mergeCell ref="C69:C70"/>
    <mergeCell ref="D69:G70"/>
    <mergeCell ref="I69:I70"/>
    <mergeCell ref="J69:K70"/>
    <mergeCell ref="M69:M70"/>
    <mergeCell ref="N69:O70"/>
    <mergeCell ref="R65:S65"/>
    <mergeCell ref="X65:Y65"/>
    <mergeCell ref="F66:G66"/>
    <mergeCell ref="H66:I66"/>
    <mergeCell ref="J66:K66"/>
    <mergeCell ref="L66:M66"/>
    <mergeCell ref="N66:O66"/>
    <mergeCell ref="P66:Q66"/>
    <mergeCell ref="R66:S66"/>
    <mergeCell ref="D65:E65"/>
    <mergeCell ref="F65:G65"/>
    <mergeCell ref="H65:I65"/>
    <mergeCell ref="J65:K65"/>
    <mergeCell ref="L65:M65"/>
    <mergeCell ref="N65:O65"/>
    <mergeCell ref="D64:E64"/>
    <mergeCell ref="F64:G64"/>
    <mergeCell ref="H64:I64"/>
    <mergeCell ref="J64:K64"/>
    <mergeCell ref="L64:M64"/>
    <mergeCell ref="N64:O64"/>
    <mergeCell ref="Q62:Q63"/>
    <mergeCell ref="R62:S63"/>
    <mergeCell ref="U62:W62"/>
    <mergeCell ref="X62:Y62"/>
    <mergeCell ref="U63:W65"/>
    <mergeCell ref="X63:Y63"/>
    <mergeCell ref="P64:Q64"/>
    <mergeCell ref="R64:S64"/>
    <mergeCell ref="X64:Y64"/>
    <mergeCell ref="P65:Q65"/>
    <mergeCell ref="C62:C63"/>
    <mergeCell ref="D62:G63"/>
    <mergeCell ref="I62:I63"/>
    <mergeCell ref="J62:K63"/>
    <mergeCell ref="M62:M63"/>
    <mergeCell ref="N62:O63"/>
    <mergeCell ref="R58:S58"/>
    <mergeCell ref="X58:Y58"/>
    <mergeCell ref="F59:G59"/>
    <mergeCell ref="H59:I59"/>
    <mergeCell ref="J59:K59"/>
    <mergeCell ref="L59:M59"/>
    <mergeCell ref="N59:O59"/>
    <mergeCell ref="P59:Q59"/>
    <mergeCell ref="R59:S59"/>
    <mergeCell ref="D58:E58"/>
    <mergeCell ref="F58:G58"/>
    <mergeCell ref="H58:I58"/>
    <mergeCell ref="J58:K58"/>
    <mergeCell ref="L58:M58"/>
    <mergeCell ref="N58:O58"/>
    <mergeCell ref="D57:E57"/>
    <mergeCell ref="F57:G57"/>
    <mergeCell ref="H57:I57"/>
    <mergeCell ref="J57:K57"/>
    <mergeCell ref="L57:M57"/>
    <mergeCell ref="N57:O57"/>
    <mergeCell ref="Q55:Q56"/>
    <mergeCell ref="R55:S56"/>
    <mergeCell ref="U55:W55"/>
    <mergeCell ref="X55:Y55"/>
    <mergeCell ref="U56:W58"/>
    <mergeCell ref="X56:Y56"/>
    <mergeCell ref="P57:Q57"/>
    <mergeCell ref="R57:S57"/>
    <mergeCell ref="X57:Y57"/>
    <mergeCell ref="P58:Q58"/>
    <mergeCell ref="C55:C56"/>
    <mergeCell ref="D55:G56"/>
    <mergeCell ref="I55:I56"/>
    <mergeCell ref="J55:K56"/>
    <mergeCell ref="M55:M56"/>
    <mergeCell ref="N55:O56"/>
    <mergeCell ref="R51:S51"/>
    <mergeCell ref="X51:Y51"/>
    <mergeCell ref="F52:G52"/>
    <mergeCell ref="H52:I52"/>
    <mergeCell ref="J52:K52"/>
    <mergeCell ref="L52:M52"/>
    <mergeCell ref="N52:O52"/>
    <mergeCell ref="P52:Q52"/>
    <mergeCell ref="R52:S52"/>
    <mergeCell ref="D51:E51"/>
    <mergeCell ref="F51:G51"/>
    <mergeCell ref="H51:I51"/>
    <mergeCell ref="J51:K51"/>
    <mergeCell ref="L51:M51"/>
    <mergeCell ref="N51:O51"/>
    <mergeCell ref="D50:E50"/>
    <mergeCell ref="F50:G50"/>
    <mergeCell ref="H50:I50"/>
    <mergeCell ref="J50:K50"/>
    <mergeCell ref="L50:M50"/>
    <mergeCell ref="N50:O50"/>
    <mergeCell ref="Q48:Q49"/>
    <mergeCell ref="R48:S49"/>
    <mergeCell ref="U48:W48"/>
    <mergeCell ref="X48:Y48"/>
    <mergeCell ref="U49:W51"/>
    <mergeCell ref="X49:Y49"/>
    <mergeCell ref="P50:Q50"/>
    <mergeCell ref="R50:S50"/>
    <mergeCell ref="X50:Y50"/>
    <mergeCell ref="P51:Q51"/>
    <mergeCell ref="C48:C49"/>
    <mergeCell ref="D48:G49"/>
    <mergeCell ref="I48:I49"/>
    <mergeCell ref="J48:K49"/>
    <mergeCell ref="M48:M49"/>
    <mergeCell ref="N48:O49"/>
    <mergeCell ref="R44:S44"/>
    <mergeCell ref="X44:Y44"/>
    <mergeCell ref="F45:G45"/>
    <mergeCell ref="H45:I45"/>
    <mergeCell ref="J45:K45"/>
    <mergeCell ref="L45:M45"/>
    <mergeCell ref="N45:O45"/>
    <mergeCell ref="P45:Q45"/>
    <mergeCell ref="R45:S45"/>
    <mergeCell ref="D44:E44"/>
    <mergeCell ref="F44:G44"/>
    <mergeCell ref="H44:I44"/>
    <mergeCell ref="J44:K44"/>
    <mergeCell ref="L44:M44"/>
    <mergeCell ref="N44:O44"/>
    <mergeCell ref="D43:E43"/>
    <mergeCell ref="F43:G43"/>
    <mergeCell ref="H43:I43"/>
    <mergeCell ref="J43:K43"/>
    <mergeCell ref="L43:M43"/>
    <mergeCell ref="N43:O43"/>
    <mergeCell ref="Q41:Q42"/>
    <mergeCell ref="R41:S42"/>
    <mergeCell ref="U41:W41"/>
    <mergeCell ref="X41:Y41"/>
    <mergeCell ref="U42:W44"/>
    <mergeCell ref="X42:Y42"/>
    <mergeCell ref="P43:Q43"/>
    <mergeCell ref="R43:S43"/>
    <mergeCell ref="X43:Y43"/>
    <mergeCell ref="P44:Q44"/>
    <mergeCell ref="C41:C42"/>
    <mergeCell ref="D41:G42"/>
    <mergeCell ref="I41:I42"/>
    <mergeCell ref="J41:K42"/>
    <mergeCell ref="M41:M42"/>
    <mergeCell ref="N41:O42"/>
    <mergeCell ref="R37:S37"/>
    <mergeCell ref="X37:Y37"/>
    <mergeCell ref="F38:G38"/>
    <mergeCell ref="H38:I38"/>
    <mergeCell ref="J38:K38"/>
    <mergeCell ref="L38:M38"/>
    <mergeCell ref="N38:O38"/>
    <mergeCell ref="P38:Q38"/>
    <mergeCell ref="R38:S38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Q34:Q35"/>
    <mergeCell ref="R34:S35"/>
    <mergeCell ref="U34:W34"/>
    <mergeCell ref="X34:Y34"/>
    <mergeCell ref="U35:W37"/>
    <mergeCell ref="X35:Y35"/>
    <mergeCell ref="P36:Q36"/>
    <mergeCell ref="R36:S36"/>
    <mergeCell ref="X36:Y36"/>
    <mergeCell ref="P37:Q37"/>
    <mergeCell ref="C34:C35"/>
    <mergeCell ref="D34:G35"/>
    <mergeCell ref="I34:I35"/>
    <mergeCell ref="J34:K35"/>
    <mergeCell ref="M34:M35"/>
    <mergeCell ref="N34:O35"/>
    <mergeCell ref="R30:S30"/>
    <mergeCell ref="X30:Y30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Q27:Q28"/>
    <mergeCell ref="R27:S28"/>
    <mergeCell ref="U27:W27"/>
    <mergeCell ref="X27:Y27"/>
    <mergeCell ref="U28:W30"/>
    <mergeCell ref="X28:Y28"/>
    <mergeCell ref="P29:Q29"/>
    <mergeCell ref="R29:S29"/>
    <mergeCell ref="X29:Y29"/>
    <mergeCell ref="P30:Q30"/>
    <mergeCell ref="C27:C28"/>
    <mergeCell ref="D27:G28"/>
    <mergeCell ref="I27:I28"/>
    <mergeCell ref="J27:K28"/>
    <mergeCell ref="M27:M28"/>
    <mergeCell ref="N27:O28"/>
    <mergeCell ref="R23:S23"/>
    <mergeCell ref="X23:Y23"/>
    <mergeCell ref="F24:G24"/>
    <mergeCell ref="H24:I24"/>
    <mergeCell ref="J24:K24"/>
    <mergeCell ref="L24:M24"/>
    <mergeCell ref="N24:O24"/>
    <mergeCell ref="P24:Q24"/>
    <mergeCell ref="R24:S24"/>
    <mergeCell ref="P22:Q22"/>
    <mergeCell ref="R22:S22"/>
    <mergeCell ref="X22:Y22"/>
    <mergeCell ref="D23:E23"/>
    <mergeCell ref="F23:G23"/>
    <mergeCell ref="H23:I23"/>
    <mergeCell ref="J23:K23"/>
    <mergeCell ref="L23:M23"/>
    <mergeCell ref="N23:O23"/>
    <mergeCell ref="P23:Q23"/>
    <mergeCell ref="U20:W20"/>
    <mergeCell ref="X20:Y20"/>
    <mergeCell ref="U21:W23"/>
    <mergeCell ref="X21:Y21"/>
    <mergeCell ref="D22:E22"/>
    <mergeCell ref="F22:G22"/>
    <mergeCell ref="H22:I22"/>
    <mergeCell ref="J22:K22"/>
    <mergeCell ref="L22:M22"/>
    <mergeCell ref="N22:O22"/>
    <mergeCell ref="R17:S17"/>
    <mergeCell ref="C20:C21"/>
    <mergeCell ref="D20:G21"/>
    <mergeCell ref="I20:I21"/>
    <mergeCell ref="J20:K21"/>
    <mergeCell ref="M20:M21"/>
    <mergeCell ref="N20:O21"/>
    <mergeCell ref="Q20:Q21"/>
    <mergeCell ref="R20:S21"/>
    <mergeCell ref="F17:G17"/>
    <mergeCell ref="H17:I17"/>
    <mergeCell ref="J17:K17"/>
    <mergeCell ref="L17:M17"/>
    <mergeCell ref="N17:O17"/>
    <mergeCell ref="P17:Q17"/>
    <mergeCell ref="X15:Y15"/>
    <mergeCell ref="D16:E16"/>
    <mergeCell ref="F16:G16"/>
    <mergeCell ref="H16:I16"/>
    <mergeCell ref="J16:K16"/>
    <mergeCell ref="L16:M16"/>
    <mergeCell ref="N16:O16"/>
    <mergeCell ref="P16:Q16"/>
    <mergeCell ref="R16:S16"/>
    <mergeCell ref="X16:Y16"/>
    <mergeCell ref="D15:E15"/>
    <mergeCell ref="F15:G15"/>
    <mergeCell ref="H15:I15"/>
    <mergeCell ref="J15:K15"/>
    <mergeCell ref="L15:M15"/>
    <mergeCell ref="N15:O15"/>
    <mergeCell ref="M13:M14"/>
    <mergeCell ref="N13:O14"/>
    <mergeCell ref="Q13:Q14"/>
    <mergeCell ref="R13:S14"/>
    <mergeCell ref="U13:W13"/>
    <mergeCell ref="X13:Y13"/>
    <mergeCell ref="U14:W16"/>
    <mergeCell ref="X14:Y14"/>
    <mergeCell ref="P15:Q15"/>
    <mergeCell ref="R15:S15"/>
    <mergeCell ref="D9:E9"/>
    <mergeCell ref="F9:G9"/>
    <mergeCell ref="C13:C14"/>
    <mergeCell ref="D13:G14"/>
    <mergeCell ref="I13:I14"/>
    <mergeCell ref="J13:K14"/>
    <mergeCell ref="D7:E7"/>
    <mergeCell ref="F7:G7"/>
    <mergeCell ref="N7:O7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D2:G2"/>
    <mergeCell ref="D3:E3"/>
    <mergeCell ref="F3:G3"/>
    <mergeCell ref="N3:O3"/>
    <mergeCell ref="V3:W3"/>
    <mergeCell ref="D4:E4"/>
    <mergeCell ref="F4:G4"/>
    <mergeCell ref="N4:O4"/>
    <mergeCell ref="V4:W4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AH153"/>
  <sheetViews>
    <sheetView showGridLines="0" rightToLeft="1" zoomScaleNormal="100" workbookViewId="0">
      <pane ySplit="10" topLeftCell="A11" activePane="bottomLeft" state="frozen"/>
      <selection pane="bottomLeft" activeCell="F3" sqref="F3:G3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113"/>
      <c r="AC1" s="113"/>
      <c r="AD1" s="113"/>
      <c r="AE1" s="113"/>
      <c r="AF1" s="113"/>
      <c r="AG1" s="113"/>
      <c r="AH1" s="113"/>
    </row>
    <row r="2" spans="1:34" ht="15" customHeight="1" x14ac:dyDescent="0.25">
      <c r="A2" s="2"/>
      <c r="B2" s="2"/>
      <c r="C2" s="7"/>
      <c r="D2" s="97" t="s">
        <v>15</v>
      </c>
      <c r="E2" s="98"/>
      <c r="F2" s="98"/>
      <c r="G2" s="99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113"/>
      <c r="AC2" s="113"/>
      <c r="AD2" s="113"/>
      <c r="AE2" s="113"/>
      <c r="AF2" s="113"/>
      <c r="AG2" s="113"/>
      <c r="AH2" s="113"/>
    </row>
    <row r="3" spans="1:34" ht="15" customHeight="1" x14ac:dyDescent="0.25">
      <c r="A3" s="2"/>
      <c r="B3" s="2"/>
      <c r="C3" s="7"/>
      <c r="D3" s="100" t="s">
        <v>3</v>
      </c>
      <c r="E3" s="101"/>
      <c r="F3" s="102"/>
      <c r="G3" s="103"/>
      <c r="H3" s="8"/>
      <c r="I3" s="9"/>
      <c r="J3" s="9"/>
      <c r="K3" s="10"/>
      <c r="L3" s="36" t="s">
        <v>18</v>
      </c>
      <c r="M3" s="37"/>
      <c r="N3" s="104"/>
      <c r="O3" s="105"/>
      <c r="P3" s="9"/>
      <c r="Q3" s="9"/>
      <c r="R3" s="9"/>
      <c r="S3" s="10"/>
      <c r="T3" s="38" t="s">
        <v>25</v>
      </c>
      <c r="U3" s="39"/>
      <c r="V3" s="106">
        <f>SUM(U14:W149)</f>
        <v>0</v>
      </c>
      <c r="W3" s="107"/>
      <c r="X3" s="9"/>
      <c r="Y3" s="9"/>
      <c r="Z3" s="3"/>
      <c r="AA3" s="3"/>
      <c r="AB3" s="113"/>
      <c r="AC3" s="113"/>
      <c r="AD3" s="113"/>
      <c r="AE3" s="113"/>
      <c r="AF3" s="113"/>
      <c r="AG3" s="113"/>
      <c r="AH3" s="113"/>
    </row>
    <row r="4" spans="1:34" ht="15" customHeight="1" x14ac:dyDescent="0.25">
      <c r="A4" s="2"/>
      <c r="B4" s="2"/>
      <c r="C4" s="7"/>
      <c r="D4" s="81" t="s">
        <v>4</v>
      </c>
      <c r="E4" s="82"/>
      <c r="F4" s="83"/>
      <c r="G4" s="84"/>
      <c r="H4" s="8"/>
      <c r="I4" s="9"/>
      <c r="J4" s="9"/>
      <c r="K4" s="10"/>
      <c r="L4" s="30" t="s">
        <v>19</v>
      </c>
      <c r="M4" s="31"/>
      <c r="N4" s="108"/>
      <c r="O4" s="109"/>
      <c r="P4" s="9"/>
      <c r="Q4" s="9"/>
      <c r="R4" s="9"/>
      <c r="S4" s="10"/>
      <c r="T4" s="40" t="s">
        <v>22</v>
      </c>
      <c r="U4" s="41"/>
      <c r="V4" s="110">
        <f>SUM(X14,X21,X28,X35,X42,X49,X56,X63,X70,X77,X84,X91,X98,X105,X112,X119,X126,X133,X140,X147)</f>
        <v>0</v>
      </c>
      <c r="W4" s="111"/>
      <c r="X4" s="9"/>
      <c r="Y4" s="9"/>
      <c r="Z4" s="3"/>
      <c r="AA4" s="3"/>
      <c r="AB4" s="113"/>
      <c r="AC4" s="113"/>
      <c r="AD4" s="113"/>
      <c r="AE4" s="113"/>
      <c r="AF4" s="113"/>
      <c r="AG4" s="113"/>
      <c r="AH4" s="113"/>
    </row>
    <row r="5" spans="1:34" ht="15" customHeight="1" x14ac:dyDescent="0.25">
      <c r="A5" s="2"/>
      <c r="B5" s="2"/>
      <c r="C5" s="7"/>
      <c r="D5" s="81" t="s">
        <v>5</v>
      </c>
      <c r="E5" s="82"/>
      <c r="F5" s="83"/>
      <c r="G5" s="84"/>
      <c r="H5" s="8"/>
      <c r="I5" s="9"/>
      <c r="J5" s="9"/>
      <c r="K5" s="10"/>
      <c r="L5" s="30" t="s">
        <v>1</v>
      </c>
      <c r="M5" s="31"/>
      <c r="N5" s="89"/>
      <c r="O5" s="90"/>
      <c r="P5" s="9"/>
      <c r="Q5" s="9"/>
      <c r="R5" s="9"/>
      <c r="S5" s="10"/>
      <c r="T5" s="91" t="s">
        <v>26</v>
      </c>
      <c r="U5" s="92"/>
      <c r="V5" s="93" t="str">
        <f>IF(SUMIF(V3,"&gt;"&amp;V4),V3-V4,"אין חוב")</f>
        <v>אין חוב</v>
      </c>
      <c r="W5" s="94"/>
      <c r="X5" s="9"/>
      <c r="Y5" s="9"/>
      <c r="Z5" s="3"/>
      <c r="AA5" s="3"/>
      <c r="AB5" s="113"/>
      <c r="AC5" s="113"/>
      <c r="AD5" s="113"/>
      <c r="AE5" s="113"/>
      <c r="AF5" s="113"/>
      <c r="AG5" s="113"/>
      <c r="AH5" s="113"/>
    </row>
    <row r="6" spans="1:34" ht="15" customHeight="1" x14ac:dyDescent="0.25">
      <c r="A6" s="2"/>
      <c r="B6" s="2"/>
      <c r="C6" s="7"/>
      <c r="D6" s="81" t="s">
        <v>9</v>
      </c>
      <c r="E6" s="82"/>
      <c r="F6" s="83"/>
      <c r="G6" s="84"/>
      <c r="H6" s="8"/>
      <c r="I6" s="9"/>
      <c r="J6" s="9"/>
      <c r="K6" s="10"/>
      <c r="L6" s="30" t="s">
        <v>0</v>
      </c>
      <c r="M6" s="31"/>
      <c r="N6" s="89"/>
      <c r="O6" s="90"/>
      <c r="P6" s="9"/>
      <c r="Q6" s="9"/>
      <c r="R6" s="9"/>
      <c r="S6" s="10"/>
      <c r="T6" s="42" t="s">
        <v>21</v>
      </c>
      <c r="U6" s="43"/>
      <c r="V6" s="95">
        <f>COUNT(U14:W149)</f>
        <v>0</v>
      </c>
      <c r="W6" s="96"/>
      <c r="X6" s="9"/>
      <c r="Y6" s="9"/>
      <c r="Z6" s="3"/>
      <c r="AA6" s="3"/>
      <c r="AB6" s="113"/>
      <c r="AC6" s="113"/>
      <c r="AD6" s="113"/>
      <c r="AE6" s="113"/>
      <c r="AF6" s="113"/>
      <c r="AG6" s="113"/>
      <c r="AH6" s="113"/>
    </row>
    <row r="7" spans="1:34" ht="15" customHeight="1" x14ac:dyDescent="0.25">
      <c r="A7" s="2"/>
      <c r="B7" s="2"/>
      <c r="C7" s="7"/>
      <c r="D7" s="81" t="s">
        <v>16</v>
      </c>
      <c r="E7" s="82"/>
      <c r="F7" s="83"/>
      <c r="G7" s="84"/>
      <c r="H7" s="8"/>
      <c r="I7" s="9"/>
      <c r="J7" s="9"/>
      <c r="K7" s="10"/>
      <c r="L7" s="28" t="s">
        <v>2</v>
      </c>
      <c r="M7" s="29"/>
      <c r="N7" s="85"/>
      <c r="O7" s="86"/>
      <c r="P7" s="9"/>
      <c r="Q7" s="9"/>
      <c r="R7" s="9"/>
      <c r="S7" s="9"/>
      <c r="T7" s="44" t="s">
        <v>23</v>
      </c>
      <c r="U7" s="45"/>
      <c r="V7" s="87">
        <f>SUM(H13,H20,H27,H34,H41,H48,H55,H62,H69,H76,H83,H90,H97,H104,H111,H118,H125,H132,H139,H146)</f>
        <v>0</v>
      </c>
      <c r="W7" s="88"/>
      <c r="X7" s="9"/>
      <c r="Y7" s="9"/>
      <c r="Z7" s="3"/>
      <c r="AA7" s="3"/>
      <c r="AB7" s="113"/>
      <c r="AC7" s="113"/>
      <c r="AD7" s="113"/>
      <c r="AE7" s="113"/>
      <c r="AF7" s="113"/>
      <c r="AG7" s="113"/>
      <c r="AH7" s="113"/>
    </row>
    <row r="8" spans="1:34" ht="15" customHeight="1" x14ac:dyDescent="0.25">
      <c r="A8" s="2"/>
      <c r="B8" s="2"/>
      <c r="C8" s="7"/>
      <c r="D8" s="81" t="s">
        <v>6</v>
      </c>
      <c r="E8" s="82"/>
      <c r="F8" s="83"/>
      <c r="G8" s="84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113"/>
      <c r="AC8" s="113"/>
      <c r="AD8" s="113"/>
      <c r="AE8" s="113"/>
      <c r="AF8" s="113"/>
      <c r="AG8" s="113"/>
      <c r="AH8" s="113"/>
    </row>
    <row r="9" spans="1:34" x14ac:dyDescent="0.25">
      <c r="A9" s="2"/>
      <c r="B9" s="2"/>
      <c r="C9" s="7"/>
      <c r="D9" s="76" t="s">
        <v>27</v>
      </c>
      <c r="E9" s="77"/>
      <c r="F9" s="78"/>
      <c r="G9" s="78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113"/>
      <c r="AC9" s="113"/>
      <c r="AD9" s="113"/>
      <c r="AE9" s="113"/>
      <c r="AF9" s="113"/>
      <c r="AG9" s="113"/>
      <c r="AH9" s="113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113"/>
      <c r="AC10" s="113"/>
      <c r="AD10" s="113"/>
      <c r="AE10" s="113"/>
      <c r="AF10" s="113"/>
      <c r="AG10" s="113"/>
      <c r="AH10" s="113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113"/>
      <c r="AC11" s="113"/>
      <c r="AD11" s="113"/>
      <c r="AE11" s="113"/>
      <c r="AF11" s="113"/>
      <c r="AG11" s="113"/>
      <c r="AH11" s="113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113"/>
      <c r="AC12" s="113"/>
      <c r="AD12" s="113"/>
      <c r="AE12" s="113"/>
      <c r="AF12" s="113"/>
      <c r="AG12" s="113"/>
      <c r="AH12" s="113"/>
    </row>
    <row r="13" spans="1:34" ht="15.75" x14ac:dyDescent="0.25">
      <c r="A13" s="2"/>
      <c r="B13" s="15"/>
      <c r="C13" s="70" t="s">
        <v>10</v>
      </c>
      <c r="D13" s="72"/>
      <c r="E13" s="72"/>
      <c r="F13" s="72"/>
      <c r="G13" s="73"/>
      <c r="H13" s="18" t="str">
        <f>IF(SUMIF(D13,D13),D13-N4,"")</f>
        <v/>
      </c>
      <c r="I13" s="79" t="s">
        <v>14</v>
      </c>
      <c r="J13" s="54"/>
      <c r="K13" s="55"/>
      <c r="L13" s="19" t="str">
        <f>IF(SUMIF(J13,J13),J13-N5,"")</f>
        <v/>
      </c>
      <c r="M13" s="70" t="s">
        <v>13</v>
      </c>
      <c r="N13" s="54"/>
      <c r="O13" s="55"/>
      <c r="P13" s="19" t="str">
        <f>IF(SUMIF(N13,N13),N13-N6,"")</f>
        <v/>
      </c>
      <c r="Q13" s="70" t="s">
        <v>11</v>
      </c>
      <c r="R13" s="54"/>
      <c r="S13" s="55"/>
      <c r="T13" s="20" t="str">
        <f>IF(SUMIF(R13,R13),R13-N7,"")</f>
        <v/>
      </c>
      <c r="U13" s="58" t="s">
        <v>7</v>
      </c>
      <c r="V13" s="59"/>
      <c r="W13" s="59"/>
      <c r="X13" s="60" t="s">
        <v>8</v>
      </c>
      <c r="Y13" s="61"/>
      <c r="AA13" s="3"/>
      <c r="AB13" s="113"/>
      <c r="AC13" s="113"/>
      <c r="AD13" s="113"/>
      <c r="AE13" s="113"/>
      <c r="AF13" s="113"/>
      <c r="AG13" s="113"/>
      <c r="AH13" s="113"/>
    </row>
    <row r="14" spans="1:34" ht="15.75" customHeight="1" x14ac:dyDescent="0.25">
      <c r="A14" s="2"/>
      <c r="B14" s="15"/>
      <c r="C14" s="71"/>
      <c r="D14" s="74"/>
      <c r="E14" s="74"/>
      <c r="F14" s="74"/>
      <c r="G14" s="75"/>
      <c r="H14" s="21" t="str">
        <f>TEXT(H13,"ימים")</f>
        <v/>
      </c>
      <c r="I14" s="80"/>
      <c r="J14" s="56"/>
      <c r="K14" s="57"/>
      <c r="L14" s="22" t="str">
        <f>TEXT(L13,"קוב")</f>
        <v/>
      </c>
      <c r="M14" s="71"/>
      <c r="N14" s="56"/>
      <c r="O14" s="57"/>
      <c r="P14" s="23" t="str">
        <f>TEXT(P13,"קוט''ש")</f>
        <v/>
      </c>
      <c r="Q14" s="71"/>
      <c r="R14" s="56"/>
      <c r="S14" s="57"/>
      <c r="T14" s="24" t="str">
        <f>TEXT(T13,"מ''ק")</f>
        <v/>
      </c>
      <c r="U14" s="62" t="str">
        <f>IF(SUM(C16:S16)&gt;0,ROUND(SUM(C16:S16),2),"")</f>
        <v/>
      </c>
      <c r="V14" s="63"/>
      <c r="W14" s="63"/>
      <c r="X14" s="66"/>
      <c r="Y14" s="67"/>
      <c r="AA14" s="3"/>
      <c r="AB14" s="113"/>
      <c r="AC14" s="113"/>
      <c r="AD14" s="113"/>
      <c r="AE14" s="113"/>
      <c r="AF14" s="113"/>
      <c r="AG14" s="113"/>
      <c r="AH14" s="113"/>
    </row>
    <row r="15" spans="1:34" ht="15" customHeight="1" x14ac:dyDescent="0.25">
      <c r="A15" s="2"/>
      <c r="B15" s="15"/>
      <c r="C15" s="114"/>
      <c r="D15" s="115"/>
      <c r="E15" s="116"/>
      <c r="F15" s="112" t="str">
        <f>TEXT(F16,"מים")</f>
        <v/>
      </c>
      <c r="G15" s="53" t="str">
        <f>TEXT(G14,"ימים")</f>
        <v>ימים</v>
      </c>
      <c r="H15" s="52" t="str">
        <f>TEXT(H16,"חשמל")</f>
        <v/>
      </c>
      <c r="I15" s="53" t="str">
        <f>TEXT(I14,"ימים")</f>
        <v>ימים</v>
      </c>
      <c r="J15" s="52" t="str">
        <f>TEXT(J16,"גז")</f>
        <v/>
      </c>
      <c r="K15" s="53" t="str">
        <f>TEXT(K14,"ימים")</f>
        <v>ימים</v>
      </c>
      <c r="L15" s="52" t="str">
        <f>TEXT(L16,"ארנונה")</f>
        <v/>
      </c>
      <c r="M15" s="53" t="str">
        <f>TEXT(M14,"ימים")</f>
        <v>ימים</v>
      </c>
      <c r="N15" s="52" t="str">
        <f>TEXT(N16,"גז חודשי")</f>
        <v/>
      </c>
      <c r="O15" s="53" t="str">
        <f>TEXT(O14,"ימים")</f>
        <v>ימים</v>
      </c>
      <c r="P15" s="52" t="str">
        <f>TEXT(P16,"תשלום קבוע")</f>
        <v/>
      </c>
      <c r="Q15" s="53" t="str">
        <f>TEXT(Q14,"ימים")</f>
        <v>ימים</v>
      </c>
      <c r="R15" s="52" t="str">
        <f>TEXT(R16,D9)</f>
        <v/>
      </c>
      <c r="S15" s="53" t="str">
        <f>TEXT(S14,"ימים")</f>
        <v>ימים</v>
      </c>
      <c r="T15" s="25" t="str">
        <f>TEXT(T16,"סך ליום")</f>
        <v/>
      </c>
      <c r="U15" s="62"/>
      <c r="V15" s="63"/>
      <c r="W15" s="63"/>
      <c r="X15" s="68" t="s">
        <v>12</v>
      </c>
      <c r="Y15" s="69"/>
      <c r="AA15" s="3"/>
      <c r="AB15" s="113"/>
      <c r="AC15" s="113"/>
      <c r="AD15" s="113"/>
      <c r="AE15" s="113"/>
      <c r="AF15" s="113"/>
      <c r="AG15" s="113"/>
      <c r="AH15" s="113"/>
    </row>
    <row r="16" spans="1:34" ht="15.75" customHeight="1" thickBot="1" x14ac:dyDescent="0.3">
      <c r="A16" s="2"/>
      <c r="B16" s="15"/>
      <c r="C16" s="117"/>
      <c r="D16" s="118"/>
      <c r="E16" s="119"/>
      <c r="F16" s="51" t="str">
        <f>IF(SUMIF(J13,J13),IF(SUMIF(F17,F17),L13*F17,L13*$F$3),"")</f>
        <v/>
      </c>
      <c r="G16" s="47"/>
      <c r="H16" s="46" t="str">
        <f>IF(SUMIF(N13,N13),IF(SUMIF(H17,H17),P13*H17,P13*$F$4),"")</f>
        <v/>
      </c>
      <c r="I16" s="47"/>
      <c r="J16" s="46" t="str">
        <f>IF(SUMIF(R13,R13),IF(SUMIF(J17,J17),T13*J17,T13*$F$5),"")</f>
        <v/>
      </c>
      <c r="K16" s="47"/>
      <c r="L16" s="46" t="str">
        <f>IF(SUMIF(D13,D13),IF(SUMIF(L17,L17),L17*12/365*H13,IF(SUMIF($F$6,$F$6),$F$6*12/365*H13,"")),"")</f>
        <v/>
      </c>
      <c r="M16" s="47"/>
      <c r="N16" s="46" t="str">
        <f>IF(SUMIF(D13,D13),IF(SUMIF(N17,N17),N17*12/365*H13,IF(SUMIF($F$7,$F$7),$F$7*12/365*H13,"")),"")</f>
        <v/>
      </c>
      <c r="O16" s="47"/>
      <c r="P16" s="46" t="str">
        <f>IF(SUMIF(D13,D13),IF(SUMIF(P17,P17),P17*12/365*H13,IF(SUMIF($F$8,$F$8),$F$8*12/365*H13,"")),"")</f>
        <v/>
      </c>
      <c r="Q16" s="47"/>
      <c r="R16" s="46" t="str">
        <f>IF(SUMIF(D13,D13),IF(SUMIF(R17,R17),R17*12/365*H13,IF(SUMIF($F$9,$F$9),$F$9*12/365*H13,"")),"")</f>
        <v/>
      </c>
      <c r="S16" s="47"/>
      <c r="T16" s="26" t="str">
        <f>IF(SUMIF(U14,U14),U14/H13,"")</f>
        <v/>
      </c>
      <c r="U16" s="64"/>
      <c r="V16" s="65"/>
      <c r="W16" s="65"/>
      <c r="X16" s="48" t="str">
        <f>IF(SUMIF(X14,"&gt;0"),IF(X14=U14,"אין חוב",U14-X14),IF(SUMIF(U14,U14),"לא שולם",""))</f>
        <v/>
      </c>
      <c r="Y16" s="49"/>
      <c r="AA16" s="3"/>
      <c r="AB16" s="113"/>
      <c r="AC16" s="113"/>
      <c r="AD16" s="113"/>
      <c r="AE16" s="113"/>
      <c r="AF16" s="113"/>
      <c r="AG16" s="113"/>
      <c r="AH16" s="113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113"/>
      <c r="AC17" s="113"/>
      <c r="AD17" s="113"/>
      <c r="AE17" s="113"/>
      <c r="AF17" s="113"/>
      <c r="AG17" s="113"/>
      <c r="AH17" s="113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113"/>
      <c r="AC18" s="113"/>
      <c r="AD18" s="113"/>
      <c r="AE18" s="113"/>
      <c r="AF18" s="113"/>
      <c r="AG18" s="113"/>
      <c r="AH18" s="113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113"/>
      <c r="AC19" s="113"/>
      <c r="AD19" s="113"/>
      <c r="AE19" s="113"/>
      <c r="AF19" s="113"/>
      <c r="AG19" s="113"/>
      <c r="AH19" s="113"/>
    </row>
    <row r="20" spans="1:34" ht="15" customHeight="1" x14ac:dyDescent="0.25">
      <c r="A20" s="2"/>
      <c r="C20" s="70" t="s">
        <v>10</v>
      </c>
      <c r="D20" s="72"/>
      <c r="E20" s="72"/>
      <c r="F20" s="72"/>
      <c r="G20" s="73"/>
      <c r="H20" s="18" t="str">
        <f>IF(SUMIF(D20,D20),D20-D13,"")</f>
        <v/>
      </c>
      <c r="I20" s="79" t="s">
        <v>14</v>
      </c>
      <c r="J20" s="54"/>
      <c r="K20" s="55"/>
      <c r="L20" s="19" t="str">
        <f>IF(SUMIF(J20,J20),J20-J13,"")</f>
        <v/>
      </c>
      <c r="M20" s="70" t="s">
        <v>13</v>
      </c>
      <c r="N20" s="54"/>
      <c r="O20" s="55"/>
      <c r="P20" s="19" t="str">
        <f>IF(SUMIF(N20,N20),N20-N13,"")</f>
        <v/>
      </c>
      <c r="Q20" s="70" t="s">
        <v>11</v>
      </c>
      <c r="R20" s="54"/>
      <c r="S20" s="55"/>
      <c r="T20" s="20" t="str">
        <f>IF(SUMIF(R20,R20),R20-R13,"")</f>
        <v/>
      </c>
      <c r="U20" s="58" t="s">
        <v>7</v>
      </c>
      <c r="V20" s="59"/>
      <c r="W20" s="59"/>
      <c r="X20" s="60" t="s">
        <v>8</v>
      </c>
      <c r="Y20" s="61"/>
      <c r="AA20" s="3"/>
      <c r="AB20" s="113"/>
      <c r="AC20" s="113"/>
      <c r="AD20" s="113"/>
      <c r="AE20" s="113"/>
      <c r="AF20" s="113"/>
      <c r="AG20" s="113"/>
      <c r="AH20" s="113"/>
    </row>
    <row r="21" spans="1:34" ht="15.75" customHeight="1" x14ac:dyDescent="0.25">
      <c r="A21" s="2"/>
      <c r="C21" s="71"/>
      <c r="D21" s="74"/>
      <c r="E21" s="74"/>
      <c r="F21" s="74"/>
      <c r="G21" s="75"/>
      <c r="H21" s="21" t="str">
        <f>TEXT(H20,"ימים")</f>
        <v/>
      </c>
      <c r="I21" s="80"/>
      <c r="J21" s="56"/>
      <c r="K21" s="57"/>
      <c r="L21" s="22" t="str">
        <f>TEXT(L20,"קוב")</f>
        <v/>
      </c>
      <c r="M21" s="71"/>
      <c r="N21" s="56"/>
      <c r="O21" s="57"/>
      <c r="P21" s="23" t="str">
        <f>TEXT(P20,"קוט''ש")</f>
        <v/>
      </c>
      <c r="Q21" s="71"/>
      <c r="R21" s="56"/>
      <c r="S21" s="57"/>
      <c r="T21" s="24" t="str">
        <f>TEXT(T20,"מ''ק")</f>
        <v/>
      </c>
      <c r="U21" s="62" t="str">
        <f>IF(SUM(C23:S23)&gt;0,ROUND(SUM(C23:S23),2),"")</f>
        <v/>
      </c>
      <c r="V21" s="63"/>
      <c r="W21" s="63"/>
      <c r="X21" s="66"/>
      <c r="Y21" s="67"/>
      <c r="AA21" s="3"/>
      <c r="AB21" s="113"/>
      <c r="AC21" s="113"/>
      <c r="AD21" s="113"/>
      <c r="AE21" s="113"/>
      <c r="AF21" s="113"/>
      <c r="AG21" s="113"/>
      <c r="AH21" s="113"/>
    </row>
    <row r="22" spans="1:34" ht="15.75" customHeight="1" x14ac:dyDescent="0.25">
      <c r="A22" s="2"/>
      <c r="C22" s="114"/>
      <c r="D22" s="115"/>
      <c r="E22" s="116"/>
      <c r="F22" s="112" t="str">
        <f>TEXT(F23,"מים")</f>
        <v/>
      </c>
      <c r="G22" s="53" t="str">
        <f>TEXT(G21,"ימים")</f>
        <v>ימים</v>
      </c>
      <c r="H22" s="52" t="str">
        <f>TEXT(H23,"חשמל")</f>
        <v/>
      </c>
      <c r="I22" s="53" t="str">
        <f>TEXT(I21,"ימים")</f>
        <v>ימים</v>
      </c>
      <c r="J22" s="52" t="str">
        <f>TEXT(J23,"גז")</f>
        <v/>
      </c>
      <c r="K22" s="53" t="str">
        <f>TEXT(K21,"ימים")</f>
        <v>ימים</v>
      </c>
      <c r="L22" s="52" t="str">
        <f>TEXT(L23,"ארנונה")</f>
        <v/>
      </c>
      <c r="M22" s="53" t="str">
        <f>TEXT(M21,"ימים")</f>
        <v>ימים</v>
      </c>
      <c r="N22" s="52" t="str">
        <f>TEXT(N23,"גז חודשי")</f>
        <v/>
      </c>
      <c r="O22" s="53" t="str">
        <f>TEXT(O21,"ימים")</f>
        <v>ימים</v>
      </c>
      <c r="P22" s="52" t="str">
        <f>TEXT(P23,"תשלום קבוע")</f>
        <v/>
      </c>
      <c r="Q22" s="53" t="str">
        <f>TEXT(Q21,"ימים")</f>
        <v>ימים</v>
      </c>
      <c r="R22" s="52" t="str">
        <f>TEXT(R23,D16)</f>
        <v/>
      </c>
      <c r="S22" s="53" t="str">
        <f>TEXT(S21,"ימים")</f>
        <v>ימים</v>
      </c>
      <c r="T22" s="25" t="str">
        <f>TEXT(T23,"סך ליום")</f>
        <v/>
      </c>
      <c r="U22" s="62"/>
      <c r="V22" s="63"/>
      <c r="W22" s="63"/>
      <c r="X22" s="68" t="s">
        <v>12</v>
      </c>
      <c r="Y22" s="69"/>
      <c r="AA22" s="3"/>
      <c r="AB22" s="113"/>
      <c r="AC22" s="113"/>
      <c r="AD22" s="113"/>
      <c r="AE22" s="113"/>
      <c r="AF22" s="113"/>
      <c r="AG22" s="113"/>
      <c r="AH22" s="113"/>
    </row>
    <row r="23" spans="1:34" ht="15" customHeight="1" thickBot="1" x14ac:dyDescent="0.3">
      <c r="A23" s="2"/>
      <c r="C23" s="117"/>
      <c r="D23" s="118"/>
      <c r="E23" s="119"/>
      <c r="F23" s="51" t="str">
        <f>IF(SUMIF(J20,J20),IF(SUMIF(F24,F24),L20*F24,L20*$F$3),"")</f>
        <v/>
      </c>
      <c r="G23" s="47"/>
      <c r="H23" s="46" t="str">
        <f>IF(SUMIF(N20,N20),IF(SUMIF(H24,H24),P20*H24,P20*$F$4),"")</f>
        <v/>
      </c>
      <c r="I23" s="47"/>
      <c r="J23" s="46" t="str">
        <f>IF(SUMIF(R20,R20),IF(SUMIF(J24,J24),T20*J24,T20*$F$5),"")</f>
        <v/>
      </c>
      <c r="K23" s="47"/>
      <c r="L23" s="46" t="str">
        <f>IF(SUMIF(D20,D20),IF(SUMIF(L24,L24),L24*12/365*H20,IF(SUMIF($F$6,$F$6),$F$6*12/365*H20,"")),"")</f>
        <v/>
      </c>
      <c r="M23" s="47"/>
      <c r="N23" s="46" t="str">
        <f>IF(SUMIF(D20,D20),IF(SUMIF(N24,N24),N24*12/365*H20,IF(SUMIF($F$7,$F$7),$F$7*12/365*H20,"")),"")</f>
        <v/>
      </c>
      <c r="O23" s="47"/>
      <c r="P23" s="46" t="str">
        <f>IF(SUMIF(D20,D20),IF(SUMIF(P24,P24),P24*12/365*H20,IF(SUMIF($F$8,$F$8),$F$8*12/365*H20,"")),"")</f>
        <v/>
      </c>
      <c r="Q23" s="47"/>
      <c r="R23" s="46" t="str">
        <f>IF(SUMIF(D20,D20),IF(SUMIF(R24,R24),R24*12/365*H20,IF(SUMIF($F$9,$F$9),$F$9*12/365*H20,"")),"")</f>
        <v/>
      </c>
      <c r="S23" s="47"/>
      <c r="T23" s="26" t="str">
        <f>IF(SUMIF(U21,U21),U21/H20,"")</f>
        <v/>
      </c>
      <c r="U23" s="64"/>
      <c r="V23" s="65"/>
      <c r="W23" s="65"/>
      <c r="X23" s="48" t="str">
        <f>IF(SUMIF(X21,"&gt;0"),IF(X21=U21,"אין חוב",U21-X21),IF(SUMIF(U21,U21),"לא שולם",""))</f>
        <v/>
      </c>
      <c r="Y23" s="49"/>
      <c r="AA23" s="3"/>
      <c r="AB23" s="113"/>
      <c r="AC23" s="113"/>
      <c r="AD23" s="113"/>
      <c r="AE23" s="113"/>
      <c r="AF23" s="113"/>
      <c r="AG23" s="113"/>
      <c r="AH23" s="113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113"/>
      <c r="AC24" s="113"/>
      <c r="AD24" s="113"/>
      <c r="AE24" s="113"/>
      <c r="AF24" s="113"/>
      <c r="AG24" s="113"/>
      <c r="AH24" s="113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113"/>
      <c r="AC25" s="113"/>
      <c r="AD25" s="113"/>
      <c r="AE25" s="113"/>
      <c r="AF25" s="113"/>
      <c r="AG25" s="113"/>
      <c r="AH25" s="113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113"/>
      <c r="AC26" s="113"/>
      <c r="AD26" s="113"/>
      <c r="AE26" s="113"/>
      <c r="AF26" s="113"/>
      <c r="AG26" s="113"/>
      <c r="AH26" s="113"/>
    </row>
    <row r="27" spans="1:34" ht="15" customHeight="1" x14ac:dyDescent="0.25">
      <c r="A27" s="2"/>
      <c r="C27" s="70" t="s">
        <v>10</v>
      </c>
      <c r="D27" s="72"/>
      <c r="E27" s="72"/>
      <c r="F27" s="72"/>
      <c r="G27" s="73"/>
      <c r="H27" s="18" t="str">
        <f>IF(SUMIF(D27,D27),D27-D20,"")</f>
        <v/>
      </c>
      <c r="I27" s="79" t="s">
        <v>14</v>
      </c>
      <c r="J27" s="54"/>
      <c r="K27" s="55"/>
      <c r="L27" s="19" t="str">
        <f>IF(SUMIF(J27,J27),J27-J20,"")</f>
        <v/>
      </c>
      <c r="M27" s="70" t="s">
        <v>13</v>
      </c>
      <c r="N27" s="54"/>
      <c r="O27" s="55"/>
      <c r="P27" s="19" t="str">
        <f>IF(SUMIF(N27,N27),N27-N20,"")</f>
        <v/>
      </c>
      <c r="Q27" s="70" t="s">
        <v>11</v>
      </c>
      <c r="R27" s="54"/>
      <c r="S27" s="55"/>
      <c r="T27" s="20" t="str">
        <f>IF(SUMIF(R27,R27),R27-R20,"")</f>
        <v/>
      </c>
      <c r="U27" s="58" t="s">
        <v>7</v>
      </c>
      <c r="V27" s="59"/>
      <c r="W27" s="59"/>
      <c r="X27" s="60" t="s">
        <v>8</v>
      </c>
      <c r="Y27" s="61"/>
      <c r="AA27" s="3"/>
      <c r="AB27" s="113"/>
      <c r="AC27" s="113"/>
      <c r="AD27" s="113"/>
      <c r="AE27" s="113"/>
      <c r="AF27" s="113"/>
      <c r="AG27" s="113"/>
      <c r="AH27" s="113"/>
    </row>
    <row r="28" spans="1:34" ht="15.75" customHeight="1" x14ac:dyDescent="0.25">
      <c r="A28" s="2"/>
      <c r="C28" s="71"/>
      <c r="D28" s="74"/>
      <c r="E28" s="74"/>
      <c r="F28" s="74"/>
      <c r="G28" s="75"/>
      <c r="H28" s="21" t="str">
        <f>TEXT(H27,"ימים")</f>
        <v/>
      </c>
      <c r="I28" s="80"/>
      <c r="J28" s="56"/>
      <c r="K28" s="57"/>
      <c r="L28" s="22" t="str">
        <f>TEXT(L27,"קוב")</f>
        <v/>
      </c>
      <c r="M28" s="71"/>
      <c r="N28" s="56"/>
      <c r="O28" s="57"/>
      <c r="P28" s="23" t="str">
        <f>TEXT(P27,"קוט''ש")</f>
        <v/>
      </c>
      <c r="Q28" s="71"/>
      <c r="R28" s="56"/>
      <c r="S28" s="57"/>
      <c r="T28" s="24" t="str">
        <f>TEXT(T27,"מ''ק")</f>
        <v/>
      </c>
      <c r="U28" s="62" t="str">
        <f>IF(SUM(C30:S30)&gt;0,ROUND(SUM(C30:S30),2),"")</f>
        <v/>
      </c>
      <c r="V28" s="63"/>
      <c r="W28" s="63"/>
      <c r="X28" s="66"/>
      <c r="Y28" s="67"/>
      <c r="AA28" s="3"/>
      <c r="AB28" s="113"/>
      <c r="AC28" s="113"/>
      <c r="AD28" s="113"/>
      <c r="AE28" s="113"/>
      <c r="AF28" s="113"/>
      <c r="AG28" s="113"/>
      <c r="AH28" s="113"/>
    </row>
    <row r="29" spans="1:34" ht="15.75" customHeight="1" x14ac:dyDescent="0.25">
      <c r="A29" s="2"/>
      <c r="C29" s="114"/>
      <c r="D29" s="115"/>
      <c r="E29" s="116"/>
      <c r="F29" s="112" t="str">
        <f>TEXT(F30,"מים")</f>
        <v/>
      </c>
      <c r="G29" s="53" t="str">
        <f>TEXT(G28,"ימים")</f>
        <v>ימים</v>
      </c>
      <c r="H29" s="52" t="str">
        <f>TEXT(H30,"חשמל")</f>
        <v/>
      </c>
      <c r="I29" s="53" t="str">
        <f>TEXT(I28,"ימים")</f>
        <v>ימים</v>
      </c>
      <c r="J29" s="52" t="str">
        <f>TEXT(J30,"גז")</f>
        <v/>
      </c>
      <c r="K29" s="53" t="str">
        <f>TEXT(K28,"ימים")</f>
        <v>ימים</v>
      </c>
      <c r="L29" s="52" t="str">
        <f>TEXT(L30,"ארנונה")</f>
        <v/>
      </c>
      <c r="M29" s="53" t="str">
        <f>TEXT(M28,"ימים")</f>
        <v>ימים</v>
      </c>
      <c r="N29" s="52" t="str">
        <f>TEXT(N30,"גז חודשי")</f>
        <v/>
      </c>
      <c r="O29" s="53" t="str">
        <f>TEXT(O28,"ימים")</f>
        <v>ימים</v>
      </c>
      <c r="P29" s="52" t="str">
        <f>TEXT(P30,"תשלום קבוע")</f>
        <v/>
      </c>
      <c r="Q29" s="53" t="str">
        <f>TEXT(Q28,"ימים")</f>
        <v>ימים</v>
      </c>
      <c r="R29" s="52" t="str">
        <f>TEXT(R30,D23)</f>
        <v/>
      </c>
      <c r="S29" s="53" t="str">
        <f>TEXT(S28,"ימים")</f>
        <v>ימים</v>
      </c>
      <c r="T29" s="25" t="str">
        <f>TEXT(T30,"סך ליום")</f>
        <v/>
      </c>
      <c r="U29" s="62"/>
      <c r="V29" s="63"/>
      <c r="W29" s="63"/>
      <c r="X29" s="68" t="s">
        <v>12</v>
      </c>
      <c r="Y29" s="69"/>
      <c r="AA29" s="3"/>
      <c r="AB29" s="113"/>
      <c r="AC29" s="113"/>
      <c r="AD29" s="113"/>
      <c r="AE29" s="113"/>
      <c r="AF29" s="113"/>
      <c r="AG29" s="113"/>
      <c r="AH29" s="113"/>
    </row>
    <row r="30" spans="1:34" ht="15" customHeight="1" thickBot="1" x14ac:dyDescent="0.3">
      <c r="A30" s="2"/>
      <c r="C30" s="117"/>
      <c r="D30" s="118"/>
      <c r="E30" s="119"/>
      <c r="F30" s="51" t="str">
        <f>IF(SUMIF(J27,J27),IF(SUMIF(F31,F31),L27*F31,L27*$F$3),"")</f>
        <v/>
      </c>
      <c r="G30" s="47"/>
      <c r="H30" s="46" t="str">
        <f>IF(SUMIF(N27,N27),IF(SUMIF(H31,H31),P27*H31,P27*$F$4),"")</f>
        <v/>
      </c>
      <c r="I30" s="47"/>
      <c r="J30" s="46" t="str">
        <f>IF(SUMIF(R27,R27),IF(SUMIF(J31,J31),T27*J31,T27*$F$5),"")</f>
        <v/>
      </c>
      <c r="K30" s="47"/>
      <c r="L30" s="46" t="str">
        <f>IF(SUMIF(D27,D27),IF(SUMIF(L31,L31),L31*12/365*H27,IF(SUMIF($F$6,$F$6),$F$6*12/365*H27,"")),"")</f>
        <v/>
      </c>
      <c r="M30" s="47"/>
      <c r="N30" s="46" t="str">
        <f>IF(SUMIF(D27,D27),IF(SUMIF(N31,N31),N31*12/365*H27,IF(SUMIF($F$7,$F$7),$F$7*12/365*H27,"")),"")</f>
        <v/>
      </c>
      <c r="O30" s="47"/>
      <c r="P30" s="46" t="str">
        <f>IF(SUMIF(D27,D27),IF(SUMIF(P31,P31),P31*12/365*H27,IF(SUMIF($F$8,$F$8),$F$8*12/365*H27,"")),"")</f>
        <v/>
      </c>
      <c r="Q30" s="47"/>
      <c r="R30" s="46" t="str">
        <f>IF(SUMIF(D27,D27),IF(SUMIF(R31,R31),R31*12/365*H27,IF(SUMIF($F$9,$F$9),$F$9*12/365*H27,"")),"")</f>
        <v/>
      </c>
      <c r="S30" s="47"/>
      <c r="T30" s="26" t="str">
        <f>IF(SUMIF(U28,U28),U28/H27,"")</f>
        <v/>
      </c>
      <c r="U30" s="64"/>
      <c r="V30" s="65"/>
      <c r="W30" s="65"/>
      <c r="X30" s="48" t="str">
        <f>IF(SUMIF(X28,"&gt;0"),IF(X28=U28,"אין חוב",U28-X28),IF(SUMIF(U28,U28),"לא שולם",""))</f>
        <v/>
      </c>
      <c r="Y30" s="49"/>
      <c r="AA30" s="3"/>
      <c r="AB30" s="113"/>
      <c r="AC30" s="113"/>
      <c r="AD30" s="113"/>
      <c r="AE30" s="113"/>
      <c r="AF30" s="113"/>
      <c r="AG30" s="113"/>
      <c r="AH30" s="113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113"/>
      <c r="AC31" s="113"/>
      <c r="AD31" s="113"/>
      <c r="AE31" s="113"/>
      <c r="AF31" s="113"/>
      <c r="AG31" s="113"/>
      <c r="AH31" s="113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113"/>
      <c r="AC32" s="113"/>
      <c r="AD32" s="113"/>
      <c r="AE32" s="113"/>
      <c r="AF32" s="113"/>
      <c r="AG32" s="113"/>
      <c r="AH32" s="113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113"/>
      <c r="AC33" s="113"/>
      <c r="AD33" s="113"/>
      <c r="AE33" s="113"/>
      <c r="AF33" s="113"/>
      <c r="AG33" s="113"/>
      <c r="AH33" s="113"/>
    </row>
    <row r="34" spans="1:34" ht="15.75" customHeight="1" x14ac:dyDescent="0.25">
      <c r="A34" s="2"/>
      <c r="C34" s="70" t="s">
        <v>10</v>
      </c>
      <c r="D34" s="72"/>
      <c r="E34" s="72"/>
      <c r="F34" s="72"/>
      <c r="G34" s="73"/>
      <c r="H34" s="18" t="str">
        <f>IF(SUMIF(D34,D34),D34-D27,"")</f>
        <v/>
      </c>
      <c r="I34" s="79" t="s">
        <v>14</v>
      </c>
      <c r="J34" s="54"/>
      <c r="K34" s="55"/>
      <c r="L34" s="19" t="str">
        <f>IF(SUMIF(J34,J34),J34-J27,"")</f>
        <v/>
      </c>
      <c r="M34" s="70" t="s">
        <v>13</v>
      </c>
      <c r="N34" s="54"/>
      <c r="O34" s="55"/>
      <c r="P34" s="19" t="str">
        <f>IF(SUMIF(N34,N34),N34-N27,"")</f>
        <v/>
      </c>
      <c r="Q34" s="70" t="s">
        <v>11</v>
      </c>
      <c r="R34" s="54"/>
      <c r="S34" s="55"/>
      <c r="T34" s="20" t="str">
        <f>IF(SUMIF(R34,R34),R34-R27,"")</f>
        <v/>
      </c>
      <c r="U34" s="58" t="s">
        <v>7</v>
      </c>
      <c r="V34" s="59"/>
      <c r="W34" s="59"/>
      <c r="X34" s="60" t="s">
        <v>8</v>
      </c>
      <c r="Y34" s="61"/>
      <c r="AA34" s="3"/>
      <c r="AB34" s="113"/>
      <c r="AC34" s="113"/>
      <c r="AD34" s="113"/>
      <c r="AE34" s="113"/>
      <c r="AF34" s="113"/>
      <c r="AG34" s="113"/>
      <c r="AH34" s="113"/>
    </row>
    <row r="35" spans="1:34" ht="15" customHeight="1" x14ac:dyDescent="0.25">
      <c r="A35" s="2"/>
      <c r="C35" s="71"/>
      <c r="D35" s="74"/>
      <c r="E35" s="74"/>
      <c r="F35" s="74"/>
      <c r="G35" s="75"/>
      <c r="H35" s="21" t="str">
        <f>TEXT(H34,"ימים")</f>
        <v/>
      </c>
      <c r="I35" s="80"/>
      <c r="J35" s="56"/>
      <c r="K35" s="57"/>
      <c r="L35" s="22" t="str">
        <f>TEXT(L34,"קוב")</f>
        <v/>
      </c>
      <c r="M35" s="71"/>
      <c r="N35" s="56"/>
      <c r="O35" s="57"/>
      <c r="P35" s="23" t="str">
        <f>TEXT(P34,"קוט''ש")</f>
        <v/>
      </c>
      <c r="Q35" s="71"/>
      <c r="R35" s="56"/>
      <c r="S35" s="57"/>
      <c r="T35" s="24" t="str">
        <f>TEXT(T34,"מ''ק")</f>
        <v/>
      </c>
      <c r="U35" s="62" t="str">
        <f>IF(SUM(C37:S37)&gt;0,ROUND(SUM(C37:S37),2),"")</f>
        <v/>
      </c>
      <c r="V35" s="63"/>
      <c r="W35" s="63"/>
      <c r="X35" s="66"/>
      <c r="Y35" s="67"/>
      <c r="AA35" s="3"/>
      <c r="AB35" s="113"/>
      <c r="AC35" s="113"/>
      <c r="AD35" s="113"/>
      <c r="AE35" s="113"/>
      <c r="AF35" s="113"/>
      <c r="AG35" s="113"/>
      <c r="AH35" s="113"/>
    </row>
    <row r="36" spans="1:34" ht="15.75" customHeight="1" x14ac:dyDescent="0.25">
      <c r="A36" s="2"/>
      <c r="C36" s="114"/>
      <c r="D36" s="115"/>
      <c r="E36" s="116"/>
      <c r="F36" s="112" t="str">
        <f>TEXT(F37,"מים")</f>
        <v/>
      </c>
      <c r="G36" s="53" t="str">
        <f>TEXT(G35,"ימים")</f>
        <v>ימים</v>
      </c>
      <c r="H36" s="52" t="str">
        <f>TEXT(H37,"חשמל")</f>
        <v/>
      </c>
      <c r="I36" s="53" t="str">
        <f>TEXT(I35,"ימים")</f>
        <v>ימים</v>
      </c>
      <c r="J36" s="52" t="str">
        <f>TEXT(J37,"גז")</f>
        <v/>
      </c>
      <c r="K36" s="53" t="str">
        <f>TEXT(K35,"ימים")</f>
        <v>ימים</v>
      </c>
      <c r="L36" s="52" t="str">
        <f>TEXT(L37,"ארנונה")</f>
        <v/>
      </c>
      <c r="M36" s="53" t="str">
        <f>TEXT(M35,"ימים")</f>
        <v>ימים</v>
      </c>
      <c r="N36" s="52" t="str">
        <f>TEXT(N37,"גז חודשי")</f>
        <v/>
      </c>
      <c r="O36" s="53" t="str">
        <f>TEXT(O35,"ימים")</f>
        <v>ימים</v>
      </c>
      <c r="P36" s="52" t="str">
        <f>TEXT(P37,"תשלום קבוע")</f>
        <v/>
      </c>
      <c r="Q36" s="53" t="str">
        <f>TEXT(Q35,"ימים")</f>
        <v>ימים</v>
      </c>
      <c r="R36" s="52" t="str">
        <f>TEXT(R37,D30)</f>
        <v/>
      </c>
      <c r="S36" s="53" t="str">
        <f>TEXT(S35,"ימים")</f>
        <v>ימים</v>
      </c>
      <c r="T36" s="25" t="str">
        <f>TEXT(T37,"סך ליום")</f>
        <v/>
      </c>
      <c r="U36" s="62"/>
      <c r="V36" s="63"/>
      <c r="W36" s="63"/>
      <c r="X36" s="68" t="s">
        <v>12</v>
      </c>
      <c r="Y36" s="69"/>
      <c r="AA36" s="3"/>
      <c r="AB36" s="113"/>
      <c r="AC36" s="113"/>
      <c r="AD36" s="113"/>
      <c r="AE36" s="113"/>
      <c r="AF36" s="113"/>
      <c r="AG36" s="113"/>
      <c r="AH36" s="113"/>
    </row>
    <row r="37" spans="1:34" ht="15.75" customHeight="1" thickBot="1" x14ac:dyDescent="0.3">
      <c r="A37" s="2"/>
      <c r="C37" s="117"/>
      <c r="D37" s="118"/>
      <c r="E37" s="119"/>
      <c r="F37" s="51" t="str">
        <f>IF(SUMIF(J34,J34),IF(SUMIF(F38,F38),L34*F38,L34*$F$3),"")</f>
        <v/>
      </c>
      <c r="G37" s="47"/>
      <c r="H37" s="46" t="str">
        <f>IF(SUMIF(N34,N34),IF(SUMIF(H38,H38),P34*H38,P34*$F$4),"")</f>
        <v/>
      </c>
      <c r="I37" s="47"/>
      <c r="J37" s="46" t="str">
        <f>IF(SUMIF(R34,R34),IF(SUMIF(J38,J38),T34*J38,T34*$F$5),"")</f>
        <v/>
      </c>
      <c r="K37" s="47"/>
      <c r="L37" s="46" t="str">
        <f>IF(SUMIF(D34,D34),IF(SUMIF(L38,L38),L38*12/365*H34,IF(SUMIF($F$6,$F$6),$F$6*12/365*H34,"")),"")</f>
        <v/>
      </c>
      <c r="M37" s="47"/>
      <c r="N37" s="46" t="str">
        <f>IF(SUMIF(D34,D34),IF(SUMIF(N38,N38),N38*12/365*H34,IF(SUMIF($F$7,$F$7),$F$7*12/365*H34,"")),"")</f>
        <v/>
      </c>
      <c r="O37" s="47"/>
      <c r="P37" s="46" t="str">
        <f>IF(SUMIF(D34,D34),IF(SUMIF(P38,P38),P38*12/365*H34,IF(SUMIF($F$8,$F$8),$F$8*12/365*H34,"")),"")</f>
        <v/>
      </c>
      <c r="Q37" s="47"/>
      <c r="R37" s="46" t="str">
        <f>IF(SUMIF(D34,D34),IF(SUMIF(R38,R38),R38*12/365*H34,IF(SUMIF($F$9,$F$9),$F$9*12/365*H34,"")),"")</f>
        <v/>
      </c>
      <c r="S37" s="47"/>
      <c r="T37" s="26" t="str">
        <f>IF(SUMIF(U35,U35),U35/H34,"")</f>
        <v/>
      </c>
      <c r="U37" s="64"/>
      <c r="V37" s="65"/>
      <c r="W37" s="65"/>
      <c r="X37" s="48" t="str">
        <f>IF(SUMIF(X35,"&gt;0"),IF(X35=U35,"אין חוב",U35-X35),IF(SUMIF(U35,U35),"לא שולם",""))</f>
        <v/>
      </c>
      <c r="Y37" s="49"/>
      <c r="AA37" s="3"/>
      <c r="AB37" s="113"/>
      <c r="AC37" s="113"/>
      <c r="AD37" s="113"/>
      <c r="AE37" s="113"/>
      <c r="AF37" s="113"/>
      <c r="AG37" s="113"/>
      <c r="AH37" s="113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113"/>
      <c r="AC38" s="113"/>
      <c r="AD38" s="113"/>
      <c r="AE38" s="113"/>
      <c r="AF38" s="113"/>
      <c r="AG38" s="113"/>
      <c r="AH38" s="113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113"/>
      <c r="AC39" s="113"/>
      <c r="AD39" s="113"/>
      <c r="AE39" s="113"/>
      <c r="AF39" s="113"/>
      <c r="AG39" s="113"/>
      <c r="AH39" s="113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113"/>
      <c r="AC40" s="113"/>
      <c r="AD40" s="113"/>
      <c r="AE40" s="113"/>
      <c r="AF40" s="113"/>
      <c r="AG40" s="113"/>
      <c r="AH40" s="113"/>
    </row>
    <row r="41" spans="1:34" ht="15.75" customHeight="1" x14ac:dyDescent="0.25">
      <c r="A41" s="2"/>
      <c r="C41" s="70" t="s">
        <v>10</v>
      </c>
      <c r="D41" s="72"/>
      <c r="E41" s="72"/>
      <c r="F41" s="72"/>
      <c r="G41" s="73"/>
      <c r="H41" s="18" t="str">
        <f>IF(SUMIF(D41,D41),D41-D34,"")</f>
        <v/>
      </c>
      <c r="I41" s="79" t="s">
        <v>14</v>
      </c>
      <c r="J41" s="54"/>
      <c r="K41" s="55"/>
      <c r="L41" s="19" t="str">
        <f>IF(SUMIF(J41,J41),J41-J34,"")</f>
        <v/>
      </c>
      <c r="M41" s="70" t="s">
        <v>13</v>
      </c>
      <c r="N41" s="54"/>
      <c r="O41" s="55"/>
      <c r="P41" s="19" t="str">
        <f>IF(SUMIF(N41,N41),N41-N34,"")</f>
        <v/>
      </c>
      <c r="Q41" s="70" t="s">
        <v>11</v>
      </c>
      <c r="R41" s="54"/>
      <c r="S41" s="55"/>
      <c r="T41" s="20" t="str">
        <f>IF(SUMIF(R41,R41),R41-R34,"")</f>
        <v/>
      </c>
      <c r="U41" s="58" t="s">
        <v>7</v>
      </c>
      <c r="V41" s="59"/>
      <c r="W41" s="59"/>
      <c r="X41" s="60" t="s">
        <v>8</v>
      </c>
      <c r="Y41" s="61"/>
      <c r="AA41" s="3"/>
      <c r="AB41" s="113"/>
      <c r="AC41" s="113"/>
      <c r="AD41" s="113"/>
      <c r="AE41" s="113"/>
      <c r="AF41" s="113"/>
      <c r="AG41" s="113"/>
      <c r="AH41" s="113"/>
    </row>
    <row r="42" spans="1:34" ht="15.75" customHeight="1" x14ac:dyDescent="0.25">
      <c r="A42" s="2"/>
      <c r="C42" s="71"/>
      <c r="D42" s="74"/>
      <c r="E42" s="74"/>
      <c r="F42" s="74"/>
      <c r="G42" s="75"/>
      <c r="H42" s="21" t="str">
        <f>TEXT(H41,"ימים")</f>
        <v/>
      </c>
      <c r="I42" s="80"/>
      <c r="J42" s="56"/>
      <c r="K42" s="57"/>
      <c r="L42" s="22" t="str">
        <f>TEXT(L41,"קוב")</f>
        <v/>
      </c>
      <c r="M42" s="71"/>
      <c r="N42" s="56"/>
      <c r="O42" s="57"/>
      <c r="P42" s="23" t="str">
        <f>TEXT(P41,"קוט''ש")</f>
        <v/>
      </c>
      <c r="Q42" s="71"/>
      <c r="R42" s="56"/>
      <c r="S42" s="57"/>
      <c r="T42" s="24" t="str">
        <f>TEXT(T41,"מ''ק")</f>
        <v/>
      </c>
      <c r="U42" s="62" t="str">
        <f>IF(SUM(C44:S44)&gt;0,ROUND(SUM(C44:S44),2),"")</f>
        <v/>
      </c>
      <c r="V42" s="63"/>
      <c r="W42" s="63"/>
      <c r="X42" s="66"/>
      <c r="Y42" s="67"/>
      <c r="AA42" s="3"/>
      <c r="AB42" s="113"/>
      <c r="AC42" s="113"/>
      <c r="AD42" s="113"/>
      <c r="AE42" s="113"/>
      <c r="AF42" s="113"/>
      <c r="AG42" s="113"/>
      <c r="AH42" s="113"/>
    </row>
    <row r="43" spans="1:34" ht="15" customHeight="1" x14ac:dyDescent="0.25">
      <c r="A43" s="2"/>
      <c r="C43" s="114"/>
      <c r="D43" s="115"/>
      <c r="E43" s="116"/>
      <c r="F43" s="112" t="str">
        <f>TEXT(F44,"מים")</f>
        <v/>
      </c>
      <c r="G43" s="53" t="str">
        <f>TEXT(G42,"ימים")</f>
        <v>ימים</v>
      </c>
      <c r="H43" s="52" t="str">
        <f>TEXT(H44,"חשמל")</f>
        <v/>
      </c>
      <c r="I43" s="53" t="str">
        <f>TEXT(I42,"ימים")</f>
        <v>ימים</v>
      </c>
      <c r="J43" s="52" t="str">
        <f>TEXT(J44,"גז")</f>
        <v/>
      </c>
      <c r="K43" s="53" t="str">
        <f>TEXT(K42,"ימים")</f>
        <v>ימים</v>
      </c>
      <c r="L43" s="52" t="str">
        <f>TEXT(L44,"ארנונה")</f>
        <v/>
      </c>
      <c r="M43" s="53" t="str">
        <f>TEXT(M42,"ימים")</f>
        <v>ימים</v>
      </c>
      <c r="N43" s="52" t="str">
        <f>TEXT(N44,"גז חודשי")</f>
        <v/>
      </c>
      <c r="O43" s="53" t="str">
        <f>TEXT(O42,"ימים")</f>
        <v>ימים</v>
      </c>
      <c r="P43" s="52" t="str">
        <f>TEXT(P44,"תשלום קבוע")</f>
        <v/>
      </c>
      <c r="Q43" s="53" t="str">
        <f>TEXT(Q42,"ימים")</f>
        <v>ימים</v>
      </c>
      <c r="R43" s="52" t="str">
        <f>TEXT(R44,D37)</f>
        <v/>
      </c>
      <c r="S43" s="53" t="str">
        <f>TEXT(S42,"ימים")</f>
        <v>ימים</v>
      </c>
      <c r="T43" s="25" t="str">
        <f>TEXT(T44,"סך ליום")</f>
        <v/>
      </c>
      <c r="U43" s="62"/>
      <c r="V43" s="63"/>
      <c r="W43" s="63"/>
      <c r="X43" s="68" t="s">
        <v>12</v>
      </c>
      <c r="Y43" s="69"/>
      <c r="AA43" s="3"/>
      <c r="AB43" s="113"/>
      <c r="AC43" s="113"/>
      <c r="AD43" s="113"/>
      <c r="AE43" s="113"/>
      <c r="AF43" s="113"/>
      <c r="AG43" s="113"/>
      <c r="AH43" s="113"/>
    </row>
    <row r="44" spans="1:34" ht="15.75" customHeight="1" thickBot="1" x14ac:dyDescent="0.3">
      <c r="A44" s="2"/>
      <c r="C44" s="117"/>
      <c r="D44" s="118"/>
      <c r="E44" s="119"/>
      <c r="F44" s="51" t="str">
        <f>IF(SUMIF(J41,J41),IF(SUMIF(F45,F45),L41*F45,L41*$F$3),"")</f>
        <v/>
      </c>
      <c r="G44" s="47"/>
      <c r="H44" s="46" t="str">
        <f>IF(SUMIF(N41,N41),IF(SUMIF(H45,H45),P41*H45,P41*$F$4),"")</f>
        <v/>
      </c>
      <c r="I44" s="47"/>
      <c r="J44" s="46" t="str">
        <f>IF(SUMIF(R41,R41),IF(SUMIF(J45,J45),T41*J45,T41*$F$5),"")</f>
        <v/>
      </c>
      <c r="K44" s="47"/>
      <c r="L44" s="46" t="str">
        <f>IF(SUMIF(D41,D41),IF(SUMIF(L45,L45),L45*12/365*H41,IF(SUMIF($F$6,$F$6),$F$6*12/365*H41,"")),"")</f>
        <v/>
      </c>
      <c r="M44" s="47"/>
      <c r="N44" s="46" t="str">
        <f>IF(SUMIF(D41,D41),IF(SUMIF(N45,N45),N45*12/365*H41,IF(SUMIF($F$7,$F$7),$F$7*12/365*H41,"")),"")</f>
        <v/>
      </c>
      <c r="O44" s="47"/>
      <c r="P44" s="46" t="str">
        <f>IF(SUMIF(D41,D41),IF(SUMIF(P45,P45),P45*12/365*H41,IF(SUMIF($F$8,$F$8),$F$8*12/365*H41,"")),"")</f>
        <v/>
      </c>
      <c r="Q44" s="47"/>
      <c r="R44" s="46" t="str">
        <f>IF(SUMIF(D41,D41),IF(SUMIF(R45,R45),R45*12/365*H41,IF(SUMIF($F$9,$F$9),$F$9*12/365*H41,"")),"")</f>
        <v/>
      </c>
      <c r="S44" s="47"/>
      <c r="T44" s="26" t="str">
        <f>IF(SUMIF(U42,U42),U42/H41,"")</f>
        <v/>
      </c>
      <c r="U44" s="64"/>
      <c r="V44" s="65"/>
      <c r="W44" s="65"/>
      <c r="X44" s="48" t="str">
        <f>IF(SUMIF(X42,"&gt;0"),IF(X42=U42,"אין חוב",U42-X42),IF(SUMIF(U42,U42),"לא שולם",""))</f>
        <v/>
      </c>
      <c r="Y44" s="49"/>
      <c r="AA44" s="3"/>
      <c r="AB44" s="113"/>
      <c r="AC44" s="113"/>
      <c r="AD44" s="113"/>
      <c r="AE44" s="113"/>
      <c r="AF44" s="113"/>
      <c r="AG44" s="113"/>
      <c r="AH44" s="113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113"/>
      <c r="AC45" s="113"/>
      <c r="AD45" s="113"/>
      <c r="AE45" s="113"/>
      <c r="AF45" s="113"/>
      <c r="AG45" s="113"/>
      <c r="AH45" s="113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113"/>
      <c r="AC46" s="113"/>
      <c r="AD46" s="113"/>
      <c r="AE46" s="113"/>
      <c r="AF46" s="113"/>
      <c r="AG46" s="113"/>
      <c r="AH46" s="113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113"/>
      <c r="AC47" s="113"/>
      <c r="AD47" s="113"/>
      <c r="AE47" s="113"/>
      <c r="AF47" s="113"/>
      <c r="AG47" s="113"/>
      <c r="AH47" s="113"/>
    </row>
    <row r="48" spans="1:34" ht="15.75" x14ac:dyDescent="0.25">
      <c r="A48" s="2"/>
      <c r="C48" s="70" t="s">
        <v>10</v>
      </c>
      <c r="D48" s="72"/>
      <c r="E48" s="72"/>
      <c r="F48" s="72"/>
      <c r="G48" s="73"/>
      <c r="H48" s="18" t="str">
        <f>IF(SUMIF(D48,D48),D48-D41,"")</f>
        <v/>
      </c>
      <c r="I48" s="79" t="s">
        <v>14</v>
      </c>
      <c r="J48" s="54"/>
      <c r="K48" s="55"/>
      <c r="L48" s="19" t="str">
        <f>IF(SUMIF(J48,J48),J48-J41,"")</f>
        <v/>
      </c>
      <c r="M48" s="70" t="s">
        <v>13</v>
      </c>
      <c r="N48" s="54"/>
      <c r="O48" s="55"/>
      <c r="P48" s="19" t="str">
        <f>IF(SUMIF(N48,N48),N48-N41,"")</f>
        <v/>
      </c>
      <c r="Q48" s="70" t="s">
        <v>11</v>
      </c>
      <c r="R48" s="54"/>
      <c r="S48" s="55"/>
      <c r="T48" s="20" t="str">
        <f>IF(SUMIF(R48,R48),R48-R41,"")</f>
        <v/>
      </c>
      <c r="U48" s="58" t="s">
        <v>7</v>
      </c>
      <c r="V48" s="59"/>
      <c r="W48" s="59"/>
      <c r="X48" s="60" t="s">
        <v>8</v>
      </c>
      <c r="Y48" s="61"/>
      <c r="AA48" s="3"/>
      <c r="AB48" s="113"/>
      <c r="AC48" s="113"/>
      <c r="AD48" s="113"/>
      <c r="AE48" s="113"/>
      <c r="AF48" s="113"/>
      <c r="AG48" s="113"/>
      <c r="AH48" s="113"/>
    </row>
    <row r="49" spans="1:34" ht="15.75" customHeight="1" x14ac:dyDescent="0.25">
      <c r="A49" s="2"/>
      <c r="C49" s="71"/>
      <c r="D49" s="74"/>
      <c r="E49" s="74"/>
      <c r="F49" s="74"/>
      <c r="G49" s="75"/>
      <c r="H49" s="21" t="str">
        <f>TEXT(H48,"ימים")</f>
        <v/>
      </c>
      <c r="I49" s="80"/>
      <c r="J49" s="56"/>
      <c r="K49" s="57"/>
      <c r="L49" s="22" t="str">
        <f>TEXT(L48,"קוב")</f>
        <v/>
      </c>
      <c r="M49" s="71"/>
      <c r="N49" s="56"/>
      <c r="O49" s="57"/>
      <c r="P49" s="23" t="str">
        <f>TEXT(P48,"קוט''ש")</f>
        <v/>
      </c>
      <c r="Q49" s="71"/>
      <c r="R49" s="56"/>
      <c r="S49" s="57"/>
      <c r="T49" s="24" t="str">
        <f>TEXT(T48,"מ''ק")</f>
        <v/>
      </c>
      <c r="U49" s="62" t="str">
        <f>IF(SUM(C51:S51)&gt;0,ROUND(SUM(C51:S51),2),"")</f>
        <v/>
      </c>
      <c r="V49" s="63"/>
      <c r="W49" s="63"/>
      <c r="X49" s="66"/>
      <c r="Y49" s="67"/>
      <c r="AA49" s="3"/>
      <c r="AB49" s="113"/>
      <c r="AC49" s="113"/>
      <c r="AD49" s="113"/>
      <c r="AE49" s="113"/>
      <c r="AF49" s="113"/>
      <c r="AG49" s="113"/>
      <c r="AH49" s="113"/>
    </row>
    <row r="50" spans="1:34" ht="15" customHeight="1" x14ac:dyDescent="0.25">
      <c r="A50" s="2"/>
      <c r="C50" s="114"/>
      <c r="D50" s="115"/>
      <c r="E50" s="116"/>
      <c r="F50" s="112" t="str">
        <f>TEXT(F51,"מים")</f>
        <v/>
      </c>
      <c r="G50" s="53" t="str">
        <f>TEXT(G49,"ימים")</f>
        <v>ימים</v>
      </c>
      <c r="H50" s="52" t="str">
        <f>TEXT(H51,"חשמל")</f>
        <v/>
      </c>
      <c r="I50" s="53" t="str">
        <f>TEXT(I49,"ימים")</f>
        <v>ימים</v>
      </c>
      <c r="J50" s="52" t="str">
        <f>TEXT(J51,"גז")</f>
        <v/>
      </c>
      <c r="K50" s="53" t="str">
        <f>TEXT(K49,"ימים")</f>
        <v>ימים</v>
      </c>
      <c r="L50" s="52" t="str">
        <f>TEXT(L51,"ארנונה")</f>
        <v/>
      </c>
      <c r="M50" s="53" t="str">
        <f>TEXT(M49,"ימים")</f>
        <v>ימים</v>
      </c>
      <c r="N50" s="52" t="str">
        <f>TEXT(N51,"גז חודשי")</f>
        <v/>
      </c>
      <c r="O50" s="53" t="str">
        <f>TEXT(O49,"ימים")</f>
        <v>ימים</v>
      </c>
      <c r="P50" s="52" t="str">
        <f>TEXT(P51,"תשלום קבוע")</f>
        <v/>
      </c>
      <c r="Q50" s="53" t="str">
        <f>TEXT(Q49,"ימים")</f>
        <v>ימים</v>
      </c>
      <c r="R50" s="52" t="str">
        <f>TEXT(R51,D44)</f>
        <v/>
      </c>
      <c r="S50" s="53" t="str">
        <f>TEXT(S49,"ימים")</f>
        <v>ימים</v>
      </c>
      <c r="T50" s="25" t="str">
        <f>TEXT(T51,"סך ליום")</f>
        <v/>
      </c>
      <c r="U50" s="62"/>
      <c r="V50" s="63"/>
      <c r="W50" s="63"/>
      <c r="X50" s="68" t="s">
        <v>12</v>
      </c>
      <c r="Y50" s="69"/>
      <c r="AA50" s="3"/>
      <c r="AB50" s="113"/>
      <c r="AC50" s="113"/>
      <c r="AD50" s="113"/>
      <c r="AE50" s="113"/>
      <c r="AF50" s="113"/>
      <c r="AG50" s="113"/>
      <c r="AH50" s="113"/>
    </row>
    <row r="51" spans="1:34" ht="15.75" customHeight="1" thickBot="1" x14ac:dyDescent="0.3">
      <c r="A51" s="2"/>
      <c r="C51" s="117"/>
      <c r="D51" s="118"/>
      <c r="E51" s="119"/>
      <c r="F51" s="51" t="str">
        <f>IF(SUMIF(J48,J48),IF(SUMIF(F52,F52),L48*F52,L48*$F$3),"")</f>
        <v/>
      </c>
      <c r="G51" s="47"/>
      <c r="H51" s="46" t="str">
        <f>IF(SUMIF(N48,N48),IF(SUMIF(H52,H52),P48*H52,P48*$F$4),"")</f>
        <v/>
      </c>
      <c r="I51" s="47"/>
      <c r="J51" s="46" t="str">
        <f>IF(SUMIF(R48,R48),IF(SUMIF(J52,J52),T48*J52,T48*$F$5),"")</f>
        <v/>
      </c>
      <c r="K51" s="47"/>
      <c r="L51" s="46" t="str">
        <f>IF(SUMIF(D48,D48),IF(SUMIF(L52,L52),L52*12/365*H48,IF(SUMIF($F$6,$F$6),$F$6*12/365*H48,"")),"")</f>
        <v/>
      </c>
      <c r="M51" s="47"/>
      <c r="N51" s="46" t="str">
        <f>IF(SUMIF(D48,D48),IF(SUMIF(N52,N52),N52*12/365*H48,IF(SUMIF($F$7,$F$7),$F$7*12/365*H48,"")),"")</f>
        <v/>
      </c>
      <c r="O51" s="47"/>
      <c r="P51" s="46" t="str">
        <f>IF(SUMIF(D48,D48),IF(SUMIF(P52,P52),P52*12/365*H48,IF(SUMIF($F$8,$F$8),$F$8*12/365*H48,"")),"")</f>
        <v/>
      </c>
      <c r="Q51" s="47"/>
      <c r="R51" s="46" t="str">
        <f>IF(SUMIF(D48,D48),IF(SUMIF(R52,R52),R52*12/365*H48,IF(SUMIF($F$9,$F$9),$F$9*12/365*H48,"")),"")</f>
        <v/>
      </c>
      <c r="S51" s="47"/>
      <c r="T51" s="26" t="str">
        <f>IF(SUMIF(U49,U49),U49/H48,"")</f>
        <v/>
      </c>
      <c r="U51" s="64"/>
      <c r="V51" s="65"/>
      <c r="W51" s="65"/>
      <c r="X51" s="48" t="str">
        <f>IF(SUMIF(X49,"&gt;0"),IF(X49=U49,"אין חוב",U49-X49),IF(SUMIF(U49,U49),"לא שולם",""))</f>
        <v/>
      </c>
      <c r="Y51" s="49"/>
      <c r="AA51" s="3"/>
      <c r="AB51" s="113"/>
      <c r="AC51" s="113"/>
      <c r="AD51" s="113"/>
      <c r="AE51" s="113"/>
      <c r="AF51" s="113"/>
      <c r="AG51" s="113"/>
      <c r="AH51" s="113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113"/>
      <c r="AC52" s="113"/>
      <c r="AD52" s="113"/>
      <c r="AE52" s="113"/>
      <c r="AF52" s="113"/>
      <c r="AG52" s="113"/>
      <c r="AH52" s="113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113"/>
      <c r="AC53" s="113"/>
      <c r="AD53" s="113"/>
      <c r="AE53" s="113"/>
      <c r="AF53" s="113"/>
      <c r="AG53" s="113"/>
      <c r="AH53" s="113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113"/>
      <c r="AC54" s="113"/>
      <c r="AD54" s="113"/>
      <c r="AE54" s="113"/>
      <c r="AF54" s="113"/>
      <c r="AG54" s="113"/>
      <c r="AH54" s="113"/>
    </row>
    <row r="55" spans="1:34" ht="15.75" x14ac:dyDescent="0.25">
      <c r="A55" s="2"/>
      <c r="C55" s="70" t="s">
        <v>10</v>
      </c>
      <c r="D55" s="72"/>
      <c r="E55" s="72"/>
      <c r="F55" s="72"/>
      <c r="G55" s="73"/>
      <c r="H55" s="18" t="str">
        <f>IF(SUMIF(D55,D55),D55-D48,"")</f>
        <v/>
      </c>
      <c r="I55" s="79" t="s">
        <v>14</v>
      </c>
      <c r="J55" s="54"/>
      <c r="K55" s="55"/>
      <c r="L55" s="19" t="str">
        <f>IF(SUMIF(J55,J55),J55-J48,"")</f>
        <v/>
      </c>
      <c r="M55" s="70" t="s">
        <v>13</v>
      </c>
      <c r="N55" s="54"/>
      <c r="O55" s="55"/>
      <c r="P55" s="19" t="str">
        <f>IF(SUMIF(N55,N55),N55-N48,"")</f>
        <v/>
      </c>
      <c r="Q55" s="70" t="s">
        <v>11</v>
      </c>
      <c r="R55" s="54"/>
      <c r="S55" s="55"/>
      <c r="T55" s="20" t="str">
        <f>IF(SUMIF(R55,R55),R55-R48,"")</f>
        <v/>
      </c>
      <c r="U55" s="58" t="s">
        <v>7</v>
      </c>
      <c r="V55" s="59"/>
      <c r="W55" s="59"/>
      <c r="X55" s="60" t="s">
        <v>8</v>
      </c>
      <c r="Y55" s="61"/>
      <c r="AA55" s="3"/>
      <c r="AB55" s="113"/>
      <c r="AC55" s="113"/>
      <c r="AD55" s="113"/>
      <c r="AE55" s="113"/>
      <c r="AF55" s="113"/>
      <c r="AG55" s="113"/>
      <c r="AH55" s="113"/>
    </row>
    <row r="56" spans="1:34" ht="15.75" customHeight="1" x14ac:dyDescent="0.25">
      <c r="A56" s="2"/>
      <c r="C56" s="71"/>
      <c r="D56" s="74"/>
      <c r="E56" s="74"/>
      <c r="F56" s="74"/>
      <c r="G56" s="75"/>
      <c r="H56" s="21" t="str">
        <f>TEXT(H55,"ימים")</f>
        <v/>
      </c>
      <c r="I56" s="80"/>
      <c r="J56" s="56"/>
      <c r="K56" s="57"/>
      <c r="L56" s="22" t="str">
        <f>TEXT(L55,"קוב")</f>
        <v/>
      </c>
      <c r="M56" s="71"/>
      <c r="N56" s="56"/>
      <c r="O56" s="57"/>
      <c r="P56" s="23" t="str">
        <f>TEXT(P55,"קוט''ש")</f>
        <v/>
      </c>
      <c r="Q56" s="71"/>
      <c r="R56" s="56"/>
      <c r="S56" s="57"/>
      <c r="T56" s="24" t="str">
        <f>TEXT(T55,"מ''ק")</f>
        <v/>
      </c>
      <c r="U56" s="62" t="str">
        <f>IF(SUM(C58:S58)&gt;0,ROUND(SUM(C58:S58),2),"")</f>
        <v/>
      </c>
      <c r="V56" s="63"/>
      <c r="W56" s="63"/>
      <c r="X56" s="66"/>
      <c r="Y56" s="67"/>
      <c r="AA56" s="3"/>
      <c r="AB56" s="113"/>
      <c r="AC56" s="113"/>
      <c r="AD56" s="113"/>
      <c r="AE56" s="113"/>
      <c r="AF56" s="113"/>
      <c r="AG56" s="113"/>
      <c r="AH56" s="113"/>
    </row>
    <row r="57" spans="1:34" ht="15" customHeight="1" x14ac:dyDescent="0.25">
      <c r="A57" s="2"/>
      <c r="C57" s="114"/>
      <c r="D57" s="115"/>
      <c r="E57" s="116"/>
      <c r="F57" s="112" t="str">
        <f>TEXT(F58,"מים")</f>
        <v/>
      </c>
      <c r="G57" s="53" t="str">
        <f>TEXT(G56,"ימים")</f>
        <v>ימים</v>
      </c>
      <c r="H57" s="52" t="str">
        <f>TEXT(H58,"חשמל")</f>
        <v/>
      </c>
      <c r="I57" s="53" t="str">
        <f>TEXT(I56,"ימים")</f>
        <v>ימים</v>
      </c>
      <c r="J57" s="52" t="str">
        <f>TEXT(J58,"גז")</f>
        <v/>
      </c>
      <c r="K57" s="53" t="str">
        <f>TEXT(K56,"ימים")</f>
        <v>ימים</v>
      </c>
      <c r="L57" s="52" t="str">
        <f>TEXT(L58,"ארנונה")</f>
        <v/>
      </c>
      <c r="M57" s="53" t="str">
        <f>TEXT(M56,"ימים")</f>
        <v>ימים</v>
      </c>
      <c r="N57" s="52" t="str">
        <f>TEXT(N58,"גז חודשי")</f>
        <v/>
      </c>
      <c r="O57" s="53" t="str">
        <f>TEXT(O56,"ימים")</f>
        <v>ימים</v>
      </c>
      <c r="P57" s="52" t="str">
        <f>TEXT(P58,"תשלום קבוע")</f>
        <v/>
      </c>
      <c r="Q57" s="53" t="str">
        <f>TEXT(Q56,"ימים")</f>
        <v>ימים</v>
      </c>
      <c r="R57" s="52" t="str">
        <f>TEXT(R58,D51)</f>
        <v/>
      </c>
      <c r="S57" s="53" t="str">
        <f>TEXT(S56,"ימים")</f>
        <v>ימים</v>
      </c>
      <c r="T57" s="25" t="str">
        <f>TEXT(T58,"סך ליום")</f>
        <v/>
      </c>
      <c r="U57" s="62"/>
      <c r="V57" s="63"/>
      <c r="W57" s="63"/>
      <c r="X57" s="68" t="s">
        <v>12</v>
      </c>
      <c r="Y57" s="69"/>
      <c r="AA57" s="3"/>
      <c r="AB57" s="113"/>
      <c r="AC57" s="113"/>
      <c r="AD57" s="113"/>
      <c r="AE57" s="113"/>
      <c r="AF57" s="113"/>
      <c r="AG57" s="113"/>
      <c r="AH57" s="113"/>
    </row>
    <row r="58" spans="1:34" ht="15.75" customHeight="1" thickBot="1" x14ac:dyDescent="0.3">
      <c r="A58" s="2"/>
      <c r="C58" s="117"/>
      <c r="D58" s="118"/>
      <c r="E58" s="119"/>
      <c r="F58" s="51" t="str">
        <f>IF(SUMIF(J55,J55),IF(SUMIF(F59,F59),L55*F59,L55*$F$3),"")</f>
        <v/>
      </c>
      <c r="G58" s="47"/>
      <c r="H58" s="46" t="str">
        <f>IF(SUMIF(N55,N55),IF(SUMIF(H59,H59),P55*H59,P55*$F$4),"")</f>
        <v/>
      </c>
      <c r="I58" s="47"/>
      <c r="J58" s="46" t="str">
        <f>IF(SUMIF(R55,R55),IF(SUMIF(J59,J59),T55*J59,T55*$F$5),"")</f>
        <v/>
      </c>
      <c r="K58" s="47"/>
      <c r="L58" s="46" t="str">
        <f>IF(SUMIF(D55,D55),IF(SUMIF(L59,L59),L59*12/365*H55,IF(SUMIF($F$6,$F$6),$F$6*12/365*H55,"")),"")</f>
        <v/>
      </c>
      <c r="M58" s="47"/>
      <c r="N58" s="46" t="str">
        <f>IF(SUMIF(D55,D55),IF(SUMIF(N59,N59),N59*12/365*H55,IF(SUMIF($F$7,$F$7),$F$7*12/365*H55,"")),"")</f>
        <v/>
      </c>
      <c r="O58" s="47"/>
      <c r="P58" s="46" t="str">
        <f>IF(SUMIF(D55,D55),IF(SUMIF(P59,P59),P59*12/365*H55,IF(SUMIF($F$8,$F$8),$F$8*12/365*H55,"")),"")</f>
        <v/>
      </c>
      <c r="Q58" s="47"/>
      <c r="R58" s="46" t="str">
        <f>IF(SUMIF(D55,D55),IF(SUMIF(R59,R59),R59*12/365*H55,IF(SUMIF($F$9,$F$9),$F$9*12/365*H55,"")),"")</f>
        <v/>
      </c>
      <c r="S58" s="47"/>
      <c r="T58" s="26" t="str">
        <f>IF(SUMIF(U56,U56),U56/H55,"")</f>
        <v/>
      </c>
      <c r="U58" s="64"/>
      <c r="V58" s="65"/>
      <c r="W58" s="65"/>
      <c r="X58" s="48" t="str">
        <f>IF(SUMIF(X56,"&gt;0"),IF(X56=U56,"אין חוב",U56-X56),IF(SUMIF(U56,U56),"לא שולם",""))</f>
        <v/>
      </c>
      <c r="Y58" s="49"/>
      <c r="AA58" s="3"/>
      <c r="AB58" s="113"/>
      <c r="AC58" s="113"/>
      <c r="AD58" s="113"/>
      <c r="AE58" s="113"/>
      <c r="AF58" s="113"/>
      <c r="AG58" s="113"/>
      <c r="AH58" s="113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113"/>
      <c r="AC59" s="113"/>
      <c r="AD59" s="113"/>
      <c r="AE59" s="113"/>
      <c r="AF59" s="113"/>
      <c r="AG59" s="113"/>
      <c r="AH59" s="113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113"/>
      <c r="AC60" s="113"/>
      <c r="AD60" s="113"/>
      <c r="AE60" s="113"/>
      <c r="AF60" s="113"/>
      <c r="AG60" s="113"/>
      <c r="AH60" s="113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113"/>
      <c r="AC61" s="113"/>
      <c r="AD61" s="113"/>
      <c r="AE61" s="113"/>
      <c r="AF61" s="113"/>
      <c r="AG61" s="113"/>
      <c r="AH61" s="113"/>
    </row>
    <row r="62" spans="1:34" ht="15.75" x14ac:dyDescent="0.25">
      <c r="A62" s="2"/>
      <c r="C62" s="70" t="s">
        <v>10</v>
      </c>
      <c r="D62" s="72"/>
      <c r="E62" s="72"/>
      <c r="F62" s="72"/>
      <c r="G62" s="73"/>
      <c r="H62" s="18" t="str">
        <f>IF(SUMIF(D62,D62),D62-D55,"")</f>
        <v/>
      </c>
      <c r="I62" s="79" t="s">
        <v>14</v>
      </c>
      <c r="J62" s="54"/>
      <c r="K62" s="55"/>
      <c r="L62" s="19" t="str">
        <f>IF(SUMIF(J62,J62),J62-J55,"")</f>
        <v/>
      </c>
      <c r="M62" s="70" t="s">
        <v>13</v>
      </c>
      <c r="N62" s="54"/>
      <c r="O62" s="55"/>
      <c r="P62" s="19" t="str">
        <f>IF(SUMIF(N62,N62),N62-N55,"")</f>
        <v/>
      </c>
      <c r="Q62" s="70" t="s">
        <v>11</v>
      </c>
      <c r="R62" s="54"/>
      <c r="S62" s="55"/>
      <c r="T62" s="20" t="str">
        <f>IF(SUMIF(R62,R62),R62-R55,"")</f>
        <v/>
      </c>
      <c r="U62" s="58" t="s">
        <v>7</v>
      </c>
      <c r="V62" s="59"/>
      <c r="W62" s="59"/>
      <c r="X62" s="60" t="s">
        <v>8</v>
      </c>
      <c r="Y62" s="61"/>
      <c r="AA62" s="3"/>
      <c r="AB62" s="113"/>
      <c r="AC62" s="113"/>
      <c r="AD62" s="113"/>
      <c r="AE62" s="113"/>
      <c r="AF62" s="113"/>
      <c r="AG62" s="113"/>
      <c r="AH62" s="113"/>
    </row>
    <row r="63" spans="1:34" ht="15.75" customHeight="1" x14ac:dyDescent="0.25">
      <c r="A63" s="2"/>
      <c r="C63" s="71"/>
      <c r="D63" s="74"/>
      <c r="E63" s="74"/>
      <c r="F63" s="74"/>
      <c r="G63" s="75"/>
      <c r="H63" s="21" t="str">
        <f>TEXT(H62,"ימים")</f>
        <v/>
      </c>
      <c r="I63" s="80"/>
      <c r="J63" s="56"/>
      <c r="K63" s="57"/>
      <c r="L63" s="22" t="str">
        <f>TEXT(L62,"קוב")</f>
        <v/>
      </c>
      <c r="M63" s="71"/>
      <c r="N63" s="56"/>
      <c r="O63" s="57"/>
      <c r="P63" s="23" t="str">
        <f>TEXT(P62,"קוט''ש")</f>
        <v/>
      </c>
      <c r="Q63" s="71"/>
      <c r="R63" s="56"/>
      <c r="S63" s="57"/>
      <c r="T63" s="24" t="str">
        <f>TEXT(T62,"מ''ק")</f>
        <v/>
      </c>
      <c r="U63" s="62" t="str">
        <f>IF(SUM(C65:S65)&gt;0,ROUND(SUM(C65:S65),2),"")</f>
        <v/>
      </c>
      <c r="V63" s="63"/>
      <c r="W63" s="63"/>
      <c r="X63" s="66"/>
      <c r="Y63" s="67"/>
      <c r="AA63" s="3"/>
      <c r="AB63" s="113"/>
      <c r="AC63" s="113"/>
      <c r="AD63" s="113"/>
      <c r="AE63" s="113"/>
      <c r="AF63" s="113"/>
      <c r="AG63" s="113"/>
      <c r="AH63" s="113"/>
    </row>
    <row r="64" spans="1:34" ht="15" customHeight="1" x14ac:dyDescent="0.25">
      <c r="A64" s="2"/>
      <c r="C64" s="114"/>
      <c r="D64" s="115"/>
      <c r="E64" s="116"/>
      <c r="F64" s="112" t="str">
        <f>TEXT(F65,"מים")</f>
        <v/>
      </c>
      <c r="G64" s="53" t="str">
        <f>TEXT(G63,"ימים")</f>
        <v>ימים</v>
      </c>
      <c r="H64" s="52" t="str">
        <f>TEXT(H65,"חשמל")</f>
        <v/>
      </c>
      <c r="I64" s="53" t="str">
        <f>TEXT(I63,"ימים")</f>
        <v>ימים</v>
      </c>
      <c r="J64" s="52" t="str">
        <f>TEXT(J65,"גז")</f>
        <v/>
      </c>
      <c r="K64" s="53" t="str">
        <f>TEXT(K63,"ימים")</f>
        <v>ימים</v>
      </c>
      <c r="L64" s="52" t="str">
        <f>TEXT(L65,"ארנונה")</f>
        <v/>
      </c>
      <c r="M64" s="53" t="str">
        <f>TEXT(M63,"ימים")</f>
        <v>ימים</v>
      </c>
      <c r="N64" s="52" t="str">
        <f>TEXT(N65,"גז חודשי")</f>
        <v/>
      </c>
      <c r="O64" s="53" t="str">
        <f>TEXT(O63,"ימים")</f>
        <v>ימים</v>
      </c>
      <c r="P64" s="52" t="str">
        <f>TEXT(P65,"תשלום קבוע")</f>
        <v/>
      </c>
      <c r="Q64" s="53" t="str">
        <f>TEXT(Q63,"ימים")</f>
        <v>ימים</v>
      </c>
      <c r="R64" s="52" t="str">
        <f>TEXT(R65,D58)</f>
        <v/>
      </c>
      <c r="S64" s="53" t="str">
        <f>TEXT(S63,"ימים")</f>
        <v>ימים</v>
      </c>
      <c r="T64" s="25" t="str">
        <f>TEXT(T65,"סך ליום")</f>
        <v/>
      </c>
      <c r="U64" s="62"/>
      <c r="V64" s="63"/>
      <c r="W64" s="63"/>
      <c r="X64" s="68" t="s">
        <v>12</v>
      </c>
      <c r="Y64" s="69"/>
      <c r="AA64" s="3"/>
      <c r="AB64" s="113"/>
      <c r="AC64" s="113"/>
      <c r="AD64" s="113"/>
      <c r="AE64" s="113"/>
      <c r="AF64" s="113"/>
      <c r="AG64" s="113"/>
      <c r="AH64" s="113"/>
    </row>
    <row r="65" spans="1:34" ht="15.75" customHeight="1" thickBot="1" x14ac:dyDescent="0.3">
      <c r="A65" s="2"/>
      <c r="C65" s="117"/>
      <c r="D65" s="118"/>
      <c r="E65" s="119"/>
      <c r="F65" s="51" t="str">
        <f>IF(SUMIF(J62,J62),IF(SUMIF(F66,F66),L62*F66,L62*$F$3),"")</f>
        <v/>
      </c>
      <c r="G65" s="47"/>
      <c r="H65" s="46" t="str">
        <f>IF(SUMIF(N62,N62),IF(SUMIF(H66,H66),P62*H66,P62*$F$4),"")</f>
        <v/>
      </c>
      <c r="I65" s="47"/>
      <c r="J65" s="46" t="str">
        <f>IF(SUMIF(R62,R62),IF(SUMIF(J66,J66),T62*J66,T62*$F$5),"")</f>
        <v/>
      </c>
      <c r="K65" s="47"/>
      <c r="L65" s="46" t="str">
        <f>IF(SUMIF(D62,D62),IF(SUMIF(L66,L66),L66*12/365*H62,IF(SUMIF($F$6,$F$6),$F$6*12/365*H62,"")),"")</f>
        <v/>
      </c>
      <c r="M65" s="47"/>
      <c r="N65" s="46" t="str">
        <f>IF(SUMIF(D62,D62),IF(SUMIF(N66,N66),N66*12/365*H62,IF(SUMIF($F$7,$F$7),$F$7*12/365*H62,"")),"")</f>
        <v/>
      </c>
      <c r="O65" s="47"/>
      <c r="P65" s="46" t="str">
        <f>IF(SUMIF(D62,D62),IF(SUMIF(P66,P66),P66*12/365*H62,IF(SUMIF($F$8,$F$8),$F$8*12/365*H62,"")),"")</f>
        <v/>
      </c>
      <c r="Q65" s="47"/>
      <c r="R65" s="46" t="str">
        <f>IF(SUMIF(D62,D62),IF(SUMIF(R66,R66),R66*12/365*H62,IF(SUMIF($F$9,$F$9),$F$9*12/365*H62,"")),"")</f>
        <v/>
      </c>
      <c r="S65" s="47"/>
      <c r="T65" s="26" t="str">
        <f>IF(SUMIF(U63,U63),U63/H62,"")</f>
        <v/>
      </c>
      <c r="U65" s="64"/>
      <c r="V65" s="65"/>
      <c r="W65" s="65"/>
      <c r="X65" s="48" t="str">
        <f>IF(SUMIF(X63,"&gt;0"),IF(X63=U63,"אין חוב",U63-X63),IF(SUMIF(U63,U63),"לא שולם",""))</f>
        <v/>
      </c>
      <c r="Y65" s="49"/>
      <c r="AA65" s="3"/>
      <c r="AB65" s="113"/>
      <c r="AC65" s="113"/>
      <c r="AD65" s="113"/>
      <c r="AE65" s="113"/>
      <c r="AF65" s="113"/>
      <c r="AG65" s="113"/>
      <c r="AH65" s="113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113"/>
      <c r="AC66" s="113"/>
      <c r="AD66" s="113"/>
      <c r="AE66" s="113"/>
      <c r="AF66" s="113"/>
      <c r="AG66" s="113"/>
      <c r="AH66" s="113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113"/>
      <c r="AC67" s="113"/>
      <c r="AD67" s="113"/>
      <c r="AE67" s="113"/>
      <c r="AF67" s="113"/>
      <c r="AG67" s="113"/>
      <c r="AH67" s="113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113"/>
      <c r="AC68" s="113"/>
      <c r="AD68" s="113"/>
      <c r="AE68" s="113"/>
      <c r="AF68" s="113"/>
      <c r="AG68" s="113"/>
      <c r="AH68" s="113"/>
    </row>
    <row r="69" spans="1:34" ht="15.75" x14ac:dyDescent="0.25">
      <c r="A69" s="2"/>
      <c r="C69" s="70" t="s">
        <v>10</v>
      </c>
      <c r="D69" s="72"/>
      <c r="E69" s="72"/>
      <c r="F69" s="72"/>
      <c r="G69" s="73"/>
      <c r="H69" s="18" t="str">
        <f>IF(SUMIF(D69,D69),D69-D62,"")</f>
        <v/>
      </c>
      <c r="I69" s="79" t="s">
        <v>14</v>
      </c>
      <c r="J69" s="54"/>
      <c r="K69" s="55"/>
      <c r="L69" s="19" t="str">
        <f>IF(SUMIF(J69,J69),J69-J62,"")</f>
        <v/>
      </c>
      <c r="M69" s="70" t="s">
        <v>13</v>
      </c>
      <c r="N69" s="54"/>
      <c r="O69" s="55"/>
      <c r="P69" s="19" t="str">
        <f>IF(SUMIF(N69,N69),N69-N62,"")</f>
        <v/>
      </c>
      <c r="Q69" s="70" t="s">
        <v>11</v>
      </c>
      <c r="R69" s="54"/>
      <c r="S69" s="55"/>
      <c r="T69" s="20" t="str">
        <f>IF(SUMIF(R69,R69),R69-R62,"")</f>
        <v/>
      </c>
      <c r="U69" s="58" t="s">
        <v>7</v>
      </c>
      <c r="V69" s="59"/>
      <c r="W69" s="59"/>
      <c r="X69" s="60" t="s">
        <v>8</v>
      </c>
      <c r="Y69" s="61"/>
      <c r="AA69" s="3"/>
      <c r="AB69" s="113"/>
      <c r="AC69" s="113"/>
      <c r="AD69" s="113"/>
      <c r="AE69" s="113"/>
      <c r="AF69" s="113"/>
      <c r="AG69" s="113"/>
      <c r="AH69" s="113"/>
    </row>
    <row r="70" spans="1:34" ht="15.75" customHeight="1" x14ac:dyDescent="0.25">
      <c r="A70" s="2"/>
      <c r="C70" s="71"/>
      <c r="D70" s="74"/>
      <c r="E70" s="74"/>
      <c r="F70" s="74"/>
      <c r="G70" s="75"/>
      <c r="H70" s="21" t="str">
        <f>TEXT(H69,"ימים")</f>
        <v/>
      </c>
      <c r="I70" s="80"/>
      <c r="J70" s="56"/>
      <c r="K70" s="57"/>
      <c r="L70" s="22" t="str">
        <f>TEXT(L69,"קוב")</f>
        <v/>
      </c>
      <c r="M70" s="71"/>
      <c r="N70" s="56"/>
      <c r="O70" s="57"/>
      <c r="P70" s="23" t="str">
        <f>TEXT(P69,"קוט''ש")</f>
        <v/>
      </c>
      <c r="Q70" s="71"/>
      <c r="R70" s="56"/>
      <c r="S70" s="57"/>
      <c r="T70" s="24" t="str">
        <f>TEXT(T69,"מ''ק")</f>
        <v/>
      </c>
      <c r="U70" s="62" t="str">
        <f>IF(SUM(C72:S72)&gt;0,ROUND(SUM(C72:S72),2),"")</f>
        <v/>
      </c>
      <c r="V70" s="63"/>
      <c r="W70" s="63"/>
      <c r="X70" s="66"/>
      <c r="Y70" s="67"/>
      <c r="AA70" s="3"/>
      <c r="AB70" s="113"/>
      <c r="AC70" s="113"/>
      <c r="AD70" s="113"/>
      <c r="AE70" s="113"/>
      <c r="AF70" s="113"/>
      <c r="AG70" s="113"/>
      <c r="AH70" s="113"/>
    </row>
    <row r="71" spans="1:34" ht="15" customHeight="1" x14ac:dyDescent="0.25">
      <c r="A71" s="2"/>
      <c r="C71" s="114"/>
      <c r="D71" s="115"/>
      <c r="E71" s="116"/>
      <c r="F71" s="112" t="str">
        <f>TEXT(F72,"מים")</f>
        <v/>
      </c>
      <c r="G71" s="53" t="str">
        <f>TEXT(G70,"ימים")</f>
        <v>ימים</v>
      </c>
      <c r="H71" s="52" t="str">
        <f>TEXT(H72,"חשמל")</f>
        <v/>
      </c>
      <c r="I71" s="53" t="str">
        <f>TEXT(I70,"ימים")</f>
        <v>ימים</v>
      </c>
      <c r="J71" s="52" t="str">
        <f>TEXT(J72,"גז")</f>
        <v/>
      </c>
      <c r="K71" s="53" t="str">
        <f>TEXT(K70,"ימים")</f>
        <v>ימים</v>
      </c>
      <c r="L71" s="52" t="str">
        <f>TEXT(L72,"ארנונה")</f>
        <v/>
      </c>
      <c r="M71" s="53" t="str">
        <f>TEXT(M70,"ימים")</f>
        <v>ימים</v>
      </c>
      <c r="N71" s="52" t="str">
        <f>TEXT(N72,"גז חודשי")</f>
        <v/>
      </c>
      <c r="O71" s="53" t="str">
        <f>TEXT(O70,"ימים")</f>
        <v>ימים</v>
      </c>
      <c r="P71" s="52" t="str">
        <f>TEXT(P72,"תשלום קבוע")</f>
        <v/>
      </c>
      <c r="Q71" s="53" t="str">
        <f>TEXT(Q70,"ימים")</f>
        <v>ימים</v>
      </c>
      <c r="R71" s="52" t="str">
        <f>TEXT(R72,D65)</f>
        <v/>
      </c>
      <c r="S71" s="53" t="str">
        <f>TEXT(S70,"ימים")</f>
        <v>ימים</v>
      </c>
      <c r="T71" s="25" t="str">
        <f>TEXT(T72,"סך ליום")</f>
        <v/>
      </c>
      <c r="U71" s="62"/>
      <c r="V71" s="63"/>
      <c r="W71" s="63"/>
      <c r="X71" s="68" t="s">
        <v>12</v>
      </c>
      <c r="Y71" s="69"/>
      <c r="AA71" s="3"/>
      <c r="AB71" s="113"/>
      <c r="AC71" s="113"/>
      <c r="AD71" s="113"/>
      <c r="AE71" s="113"/>
      <c r="AF71" s="113"/>
      <c r="AG71" s="113"/>
      <c r="AH71" s="113"/>
    </row>
    <row r="72" spans="1:34" ht="15.75" customHeight="1" thickBot="1" x14ac:dyDescent="0.3">
      <c r="A72" s="2"/>
      <c r="C72" s="117"/>
      <c r="D72" s="118"/>
      <c r="E72" s="119"/>
      <c r="F72" s="51" t="str">
        <f>IF(SUMIF(J69,J69),IF(SUMIF(F73,F73),L69*F73,L69*$F$3),"")</f>
        <v/>
      </c>
      <c r="G72" s="47"/>
      <c r="H72" s="46" t="str">
        <f>IF(SUMIF(N69,N69),IF(SUMIF(H73,H73),P69*H73,P69*$F$4),"")</f>
        <v/>
      </c>
      <c r="I72" s="47"/>
      <c r="J72" s="46" t="str">
        <f>IF(SUMIF(R69,R69),IF(SUMIF(J73,J73),T69*J73,T69*$F$5),"")</f>
        <v/>
      </c>
      <c r="K72" s="47"/>
      <c r="L72" s="46" t="str">
        <f>IF(SUMIF(D69,D69),IF(SUMIF(L73,L73),L73*12/365*H69,IF(SUMIF($F$6,$F$6),$F$6*12/365*H69,"")),"")</f>
        <v/>
      </c>
      <c r="M72" s="47"/>
      <c r="N72" s="46" t="str">
        <f>IF(SUMIF(D69,D69),IF(SUMIF(N73,N73),N73*12/365*H69,IF(SUMIF($F$7,$F$7),$F$7*12/365*H69,"")),"")</f>
        <v/>
      </c>
      <c r="O72" s="47"/>
      <c r="P72" s="46" t="str">
        <f>IF(SUMIF(D69,D69),IF(SUMIF(P73,P73),P73*12/365*H69,IF(SUMIF($F$8,$F$8),$F$8*12/365*H69,"")),"")</f>
        <v/>
      </c>
      <c r="Q72" s="47"/>
      <c r="R72" s="46" t="str">
        <f>IF(SUMIF(D69,D69),IF(SUMIF(R73,R73),R73*12/365*H69,IF(SUMIF($F$9,$F$9),$F$9*12/365*H69,"")),"")</f>
        <v/>
      </c>
      <c r="S72" s="47"/>
      <c r="T72" s="26" t="str">
        <f>IF(SUMIF(U70,U70),U70/H69,"")</f>
        <v/>
      </c>
      <c r="U72" s="64"/>
      <c r="V72" s="65"/>
      <c r="W72" s="65"/>
      <c r="X72" s="48" t="str">
        <f>IF(SUMIF(X70,"&gt;0"),IF(X70=U70,"אין חוב",U70-X70),IF(SUMIF(U70,U70),"לא שולם",""))</f>
        <v/>
      </c>
      <c r="Y72" s="49"/>
      <c r="AA72" s="3"/>
      <c r="AB72" s="113"/>
      <c r="AC72" s="113"/>
      <c r="AD72" s="113"/>
      <c r="AE72" s="113"/>
      <c r="AF72" s="113"/>
      <c r="AG72" s="113"/>
      <c r="AH72" s="113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113"/>
      <c r="AC73" s="113"/>
      <c r="AD73" s="113"/>
      <c r="AE73" s="113"/>
      <c r="AF73" s="113"/>
      <c r="AG73" s="113"/>
      <c r="AH73" s="113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113"/>
      <c r="AC74" s="113"/>
      <c r="AD74" s="113"/>
      <c r="AE74" s="113"/>
      <c r="AF74" s="113"/>
      <c r="AG74" s="113"/>
      <c r="AH74" s="113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113"/>
      <c r="AC75" s="113"/>
      <c r="AD75" s="113"/>
      <c r="AE75" s="113"/>
      <c r="AF75" s="113"/>
      <c r="AG75" s="113"/>
      <c r="AH75" s="113"/>
    </row>
    <row r="76" spans="1:34" ht="15.75" x14ac:dyDescent="0.25">
      <c r="A76" s="2"/>
      <c r="C76" s="70" t="s">
        <v>10</v>
      </c>
      <c r="D76" s="72"/>
      <c r="E76" s="72"/>
      <c r="F76" s="72"/>
      <c r="G76" s="73"/>
      <c r="H76" s="18" t="str">
        <f>IF(SUMIF(D76,D76),D76-D69,"")</f>
        <v/>
      </c>
      <c r="I76" s="79" t="s">
        <v>14</v>
      </c>
      <c r="J76" s="54"/>
      <c r="K76" s="55"/>
      <c r="L76" s="19" t="str">
        <f>IF(SUMIF(J76,J76),J76-J69,"")</f>
        <v/>
      </c>
      <c r="M76" s="70" t="s">
        <v>13</v>
      </c>
      <c r="N76" s="54"/>
      <c r="O76" s="55"/>
      <c r="P76" s="19" t="str">
        <f>IF(SUMIF(N76,N76),N76-N69,"")</f>
        <v/>
      </c>
      <c r="Q76" s="70" t="s">
        <v>11</v>
      </c>
      <c r="R76" s="54"/>
      <c r="S76" s="55"/>
      <c r="T76" s="20" t="str">
        <f>IF(SUMIF(R76,R76),R76-R69,"")</f>
        <v/>
      </c>
      <c r="U76" s="58" t="s">
        <v>7</v>
      </c>
      <c r="V76" s="59"/>
      <c r="W76" s="59"/>
      <c r="X76" s="60" t="s">
        <v>8</v>
      </c>
      <c r="Y76" s="61"/>
      <c r="AA76" s="3"/>
      <c r="AB76" s="113"/>
      <c r="AC76" s="113"/>
      <c r="AD76" s="113"/>
      <c r="AE76" s="113"/>
      <c r="AF76" s="113"/>
      <c r="AG76" s="113"/>
      <c r="AH76" s="113"/>
    </row>
    <row r="77" spans="1:34" ht="15.75" customHeight="1" x14ac:dyDescent="0.25">
      <c r="A77" s="2"/>
      <c r="C77" s="71"/>
      <c r="D77" s="74"/>
      <c r="E77" s="74"/>
      <c r="F77" s="74"/>
      <c r="G77" s="75"/>
      <c r="H77" s="21" t="str">
        <f>TEXT(H76,"ימים")</f>
        <v/>
      </c>
      <c r="I77" s="80"/>
      <c r="J77" s="56"/>
      <c r="K77" s="57"/>
      <c r="L77" s="22" t="str">
        <f>TEXT(L76,"קוב")</f>
        <v/>
      </c>
      <c r="M77" s="71"/>
      <c r="N77" s="56"/>
      <c r="O77" s="57"/>
      <c r="P77" s="23" t="str">
        <f>TEXT(P76,"קוט''ש")</f>
        <v/>
      </c>
      <c r="Q77" s="71"/>
      <c r="R77" s="56"/>
      <c r="S77" s="57"/>
      <c r="T77" s="24" t="str">
        <f>TEXT(T76,"מ''ק")</f>
        <v/>
      </c>
      <c r="U77" s="62" t="str">
        <f>IF(SUM(C79:S79)&gt;0,ROUND(SUM(C79:S79),2),"")</f>
        <v/>
      </c>
      <c r="V77" s="63"/>
      <c r="W77" s="63"/>
      <c r="X77" s="66"/>
      <c r="Y77" s="67"/>
      <c r="AA77" s="3"/>
      <c r="AB77" s="113"/>
      <c r="AC77" s="113"/>
      <c r="AD77" s="113"/>
      <c r="AE77" s="113"/>
      <c r="AF77" s="113"/>
      <c r="AG77" s="113"/>
      <c r="AH77" s="113"/>
    </row>
    <row r="78" spans="1:34" ht="15" customHeight="1" x14ac:dyDescent="0.25">
      <c r="A78" s="2"/>
      <c r="C78" s="114"/>
      <c r="D78" s="115"/>
      <c r="E78" s="116"/>
      <c r="F78" s="112" t="str">
        <f>TEXT(F79,"מים")</f>
        <v/>
      </c>
      <c r="G78" s="53" t="str">
        <f>TEXT(G77,"ימים")</f>
        <v>ימים</v>
      </c>
      <c r="H78" s="52" t="str">
        <f>TEXT(H79,"חשמל")</f>
        <v/>
      </c>
      <c r="I78" s="53" t="str">
        <f>TEXT(I77,"ימים")</f>
        <v>ימים</v>
      </c>
      <c r="J78" s="52" t="str">
        <f>TEXT(J79,"גז")</f>
        <v/>
      </c>
      <c r="K78" s="53" t="str">
        <f>TEXT(K77,"ימים")</f>
        <v>ימים</v>
      </c>
      <c r="L78" s="52" t="str">
        <f>TEXT(L79,"ארנונה")</f>
        <v/>
      </c>
      <c r="M78" s="53" t="str">
        <f>TEXT(M77,"ימים")</f>
        <v>ימים</v>
      </c>
      <c r="N78" s="52" t="str">
        <f>TEXT(N79,"גז חודשי")</f>
        <v/>
      </c>
      <c r="O78" s="53" t="str">
        <f>TEXT(O77,"ימים")</f>
        <v>ימים</v>
      </c>
      <c r="P78" s="52" t="str">
        <f>TEXT(P79,"תשלום קבוע")</f>
        <v/>
      </c>
      <c r="Q78" s="53" t="str">
        <f>TEXT(Q77,"ימים")</f>
        <v>ימים</v>
      </c>
      <c r="R78" s="52" t="str">
        <f>TEXT(R79,D72)</f>
        <v/>
      </c>
      <c r="S78" s="53" t="str">
        <f>TEXT(S77,"ימים")</f>
        <v>ימים</v>
      </c>
      <c r="T78" s="25" t="str">
        <f>TEXT(T79,"סך ליום")</f>
        <v/>
      </c>
      <c r="U78" s="62"/>
      <c r="V78" s="63"/>
      <c r="W78" s="63"/>
      <c r="X78" s="68" t="s">
        <v>12</v>
      </c>
      <c r="Y78" s="69"/>
      <c r="AA78" s="3"/>
      <c r="AB78" s="113"/>
      <c r="AC78" s="113"/>
      <c r="AD78" s="113"/>
      <c r="AE78" s="113"/>
      <c r="AF78" s="113"/>
      <c r="AG78" s="113"/>
      <c r="AH78" s="113"/>
    </row>
    <row r="79" spans="1:34" ht="15.75" customHeight="1" thickBot="1" x14ac:dyDescent="0.3">
      <c r="A79" s="2"/>
      <c r="C79" s="117"/>
      <c r="D79" s="118"/>
      <c r="E79" s="119"/>
      <c r="F79" s="51" t="str">
        <f>IF(SUMIF(J76,J76),IF(SUMIF(F80,F80),L76*F80,L76*$F$3),"")</f>
        <v/>
      </c>
      <c r="G79" s="47"/>
      <c r="H79" s="46" t="str">
        <f>IF(SUMIF(N76,N76),IF(SUMIF(H80,H80),P76*H80,P76*$F$4),"")</f>
        <v/>
      </c>
      <c r="I79" s="47"/>
      <c r="J79" s="46" t="str">
        <f>IF(SUMIF(R76,R76),IF(SUMIF(J80,J80),T76*J80,T76*$F$5),"")</f>
        <v/>
      </c>
      <c r="K79" s="47"/>
      <c r="L79" s="46" t="str">
        <f>IF(SUMIF(D76,D76),IF(SUMIF(L80,L80),L80*12/365*H76,IF(SUMIF($F$6,$F$6),$F$6*12/365*H76,"")),"")</f>
        <v/>
      </c>
      <c r="M79" s="47"/>
      <c r="N79" s="46" t="str">
        <f>IF(SUMIF(D76,D76),IF(SUMIF(N80,N80),N80*12/365*H76,IF(SUMIF($F$7,$F$7),$F$7*12/365*H76,"")),"")</f>
        <v/>
      </c>
      <c r="O79" s="47"/>
      <c r="P79" s="46" t="str">
        <f>IF(SUMIF(D76,D76),IF(SUMIF(P80,P80),P80*12/365*H76,IF(SUMIF($F$8,$F$8),$F$8*12/365*H76,"")),"")</f>
        <v/>
      </c>
      <c r="Q79" s="47"/>
      <c r="R79" s="46" t="str">
        <f>IF(SUMIF(D76,D76),IF(SUMIF(R80,R80),R80*12/365*H76,IF(SUMIF($F$9,$F$9),$F$9*12/365*H76,"")),"")</f>
        <v/>
      </c>
      <c r="S79" s="47"/>
      <c r="T79" s="26" t="str">
        <f>IF(SUMIF(U77,U77),U77/H76,"")</f>
        <v/>
      </c>
      <c r="U79" s="64"/>
      <c r="V79" s="65"/>
      <c r="W79" s="65"/>
      <c r="X79" s="48" t="str">
        <f>IF(SUMIF(X77,"&gt;0"),IF(X77=U77,"אין חוב",U77-X77),IF(SUMIF(U77,U77),"לא שולם",""))</f>
        <v/>
      </c>
      <c r="Y79" s="49"/>
      <c r="AA79" s="3"/>
      <c r="AB79" s="113"/>
      <c r="AC79" s="113"/>
      <c r="AD79" s="113"/>
      <c r="AE79" s="113"/>
      <c r="AF79" s="113"/>
      <c r="AG79" s="113"/>
      <c r="AH79" s="113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113"/>
      <c r="AC80" s="113"/>
      <c r="AD80" s="113"/>
      <c r="AE80" s="113"/>
      <c r="AF80" s="113"/>
      <c r="AG80" s="113"/>
      <c r="AH80" s="113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113"/>
      <c r="AC81" s="113"/>
      <c r="AD81" s="113"/>
      <c r="AE81" s="113"/>
      <c r="AF81" s="113"/>
      <c r="AG81" s="113"/>
      <c r="AH81" s="113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113"/>
      <c r="AC82" s="113"/>
      <c r="AD82" s="113"/>
      <c r="AE82" s="113"/>
      <c r="AF82" s="113"/>
      <c r="AG82" s="113"/>
      <c r="AH82" s="113"/>
    </row>
    <row r="83" spans="1:34" ht="15.75" x14ac:dyDescent="0.25">
      <c r="A83" s="2"/>
      <c r="C83" s="70" t="s">
        <v>10</v>
      </c>
      <c r="D83" s="72"/>
      <c r="E83" s="72"/>
      <c r="F83" s="72"/>
      <c r="G83" s="73"/>
      <c r="H83" s="18" t="str">
        <f>IF(SUMIF(D83,D83),D83-D76,"")</f>
        <v/>
      </c>
      <c r="I83" s="79" t="s">
        <v>14</v>
      </c>
      <c r="J83" s="54"/>
      <c r="K83" s="55"/>
      <c r="L83" s="19" t="str">
        <f>IF(SUMIF(J83,J83),J83-J76,"")</f>
        <v/>
      </c>
      <c r="M83" s="70" t="s">
        <v>13</v>
      </c>
      <c r="N83" s="54"/>
      <c r="O83" s="55"/>
      <c r="P83" s="19" t="str">
        <f>IF(SUMIF(N83,N83),N83-N76,"")</f>
        <v/>
      </c>
      <c r="Q83" s="70" t="s">
        <v>11</v>
      </c>
      <c r="R83" s="54"/>
      <c r="S83" s="55"/>
      <c r="T83" s="20" t="str">
        <f>IF(SUMIF(R83,R83),R83-R76,"")</f>
        <v/>
      </c>
      <c r="U83" s="58" t="s">
        <v>7</v>
      </c>
      <c r="V83" s="59"/>
      <c r="W83" s="59"/>
      <c r="X83" s="60" t="s">
        <v>8</v>
      </c>
      <c r="Y83" s="61"/>
      <c r="AA83" s="3"/>
      <c r="AB83" s="113"/>
      <c r="AC83" s="113"/>
      <c r="AD83" s="113"/>
      <c r="AE83" s="113"/>
      <c r="AF83" s="113"/>
      <c r="AG83" s="113"/>
      <c r="AH83" s="113"/>
    </row>
    <row r="84" spans="1:34" ht="15.75" customHeight="1" x14ac:dyDescent="0.25">
      <c r="A84" s="2"/>
      <c r="C84" s="71"/>
      <c r="D84" s="74"/>
      <c r="E84" s="74"/>
      <c r="F84" s="74"/>
      <c r="G84" s="75"/>
      <c r="H84" s="21" t="str">
        <f>TEXT(H83,"ימים")</f>
        <v/>
      </c>
      <c r="I84" s="80"/>
      <c r="J84" s="56"/>
      <c r="K84" s="57"/>
      <c r="L84" s="22" t="str">
        <f>TEXT(L83,"קוב")</f>
        <v/>
      </c>
      <c r="M84" s="71"/>
      <c r="N84" s="56"/>
      <c r="O84" s="57"/>
      <c r="P84" s="23" t="str">
        <f>TEXT(P83,"קוט''ש")</f>
        <v/>
      </c>
      <c r="Q84" s="71"/>
      <c r="R84" s="56"/>
      <c r="S84" s="57"/>
      <c r="T84" s="24" t="str">
        <f>TEXT(T83,"מ''ק")</f>
        <v/>
      </c>
      <c r="U84" s="62" t="str">
        <f>IF(SUM(C86:S86)&gt;0,ROUND(SUM(C86:S86),2),"")</f>
        <v/>
      </c>
      <c r="V84" s="63"/>
      <c r="W84" s="63"/>
      <c r="X84" s="66"/>
      <c r="Y84" s="67"/>
      <c r="AA84" s="3"/>
      <c r="AB84" s="113"/>
      <c r="AC84" s="113"/>
      <c r="AD84" s="113"/>
      <c r="AE84" s="113"/>
      <c r="AF84" s="113"/>
      <c r="AG84" s="113"/>
      <c r="AH84" s="113"/>
    </row>
    <row r="85" spans="1:34" ht="15" customHeight="1" x14ac:dyDescent="0.25">
      <c r="A85" s="2"/>
      <c r="C85" s="114"/>
      <c r="D85" s="115"/>
      <c r="E85" s="116"/>
      <c r="F85" s="112" t="str">
        <f>TEXT(F86,"מים")</f>
        <v/>
      </c>
      <c r="G85" s="53" t="str">
        <f>TEXT(G84,"ימים")</f>
        <v>ימים</v>
      </c>
      <c r="H85" s="52" t="str">
        <f>TEXT(H86,"חשמל")</f>
        <v/>
      </c>
      <c r="I85" s="53" t="str">
        <f>TEXT(I84,"ימים")</f>
        <v>ימים</v>
      </c>
      <c r="J85" s="52" t="str">
        <f>TEXT(J86,"גז")</f>
        <v/>
      </c>
      <c r="K85" s="53" t="str">
        <f>TEXT(K84,"ימים")</f>
        <v>ימים</v>
      </c>
      <c r="L85" s="52" t="str">
        <f>TEXT(L86,"ארנונה")</f>
        <v/>
      </c>
      <c r="M85" s="53" t="str">
        <f>TEXT(M84,"ימים")</f>
        <v>ימים</v>
      </c>
      <c r="N85" s="52" t="str">
        <f>TEXT(N86,"גז חודשי")</f>
        <v/>
      </c>
      <c r="O85" s="53" t="str">
        <f>TEXT(O84,"ימים")</f>
        <v>ימים</v>
      </c>
      <c r="P85" s="52" t="str">
        <f>TEXT(P86,"תשלום קבוע")</f>
        <v/>
      </c>
      <c r="Q85" s="53" t="str">
        <f>TEXT(Q84,"ימים")</f>
        <v>ימים</v>
      </c>
      <c r="R85" s="52" t="str">
        <f>TEXT(R86,D79)</f>
        <v/>
      </c>
      <c r="S85" s="53" t="str">
        <f>TEXT(S84,"ימים")</f>
        <v>ימים</v>
      </c>
      <c r="T85" s="25" t="str">
        <f>TEXT(T86,"סך ליום")</f>
        <v/>
      </c>
      <c r="U85" s="62"/>
      <c r="V85" s="63"/>
      <c r="W85" s="63"/>
      <c r="X85" s="68" t="s">
        <v>12</v>
      </c>
      <c r="Y85" s="69"/>
      <c r="AA85" s="3"/>
      <c r="AB85" s="113"/>
      <c r="AC85" s="113"/>
      <c r="AD85" s="113"/>
      <c r="AE85" s="113"/>
      <c r="AF85" s="113"/>
      <c r="AG85" s="113"/>
      <c r="AH85" s="113"/>
    </row>
    <row r="86" spans="1:34" ht="15.75" customHeight="1" thickBot="1" x14ac:dyDescent="0.3">
      <c r="A86" s="2"/>
      <c r="C86" s="117"/>
      <c r="D86" s="118"/>
      <c r="E86" s="119"/>
      <c r="F86" s="51" t="str">
        <f>IF(SUMIF(J83,J83),IF(SUMIF(F87,F87),L83*F87,L83*$F$3),"")</f>
        <v/>
      </c>
      <c r="G86" s="47"/>
      <c r="H86" s="46" t="str">
        <f>IF(SUMIF(N83,N83),IF(SUMIF(H87,H87),P83*H87,P83*$F$4),"")</f>
        <v/>
      </c>
      <c r="I86" s="47"/>
      <c r="J86" s="46" t="str">
        <f>IF(SUMIF(R83,R83),IF(SUMIF(J87,J87),T83*J87,T83*$F$5),"")</f>
        <v/>
      </c>
      <c r="K86" s="47"/>
      <c r="L86" s="46" t="str">
        <f>IF(SUMIF(D83,D83),IF(SUMIF(L87,L87),L87*12/365*H83,IF(SUMIF($F$6,$F$6),$F$6*12/365*H83,"")),"")</f>
        <v/>
      </c>
      <c r="M86" s="47"/>
      <c r="N86" s="46" t="str">
        <f>IF(SUMIF(D83,D83),IF(SUMIF(N87,N87),N87*12/365*H83,IF(SUMIF($F$7,$F$7),$F$7*12/365*H83,"")),"")</f>
        <v/>
      </c>
      <c r="O86" s="47"/>
      <c r="P86" s="46" t="str">
        <f>IF(SUMIF(D83,D83),IF(SUMIF(P87,P87),P87*12/365*H83,IF(SUMIF($F$8,$F$8),$F$8*12/365*H83,"")),"")</f>
        <v/>
      </c>
      <c r="Q86" s="47"/>
      <c r="R86" s="46" t="str">
        <f>IF(SUMIF(D83,D83),IF(SUMIF(R87,R87),R87*12/365*H83,IF(SUMIF($F$9,$F$9),$F$9*12/365*H83,"")),"")</f>
        <v/>
      </c>
      <c r="S86" s="47"/>
      <c r="T86" s="26" t="str">
        <f>IF(SUMIF(U84,U84),U84/H83,"")</f>
        <v/>
      </c>
      <c r="U86" s="64"/>
      <c r="V86" s="65"/>
      <c r="W86" s="65"/>
      <c r="X86" s="48" t="str">
        <f>IF(SUMIF(X84,"&gt;0"),IF(X84=U84,"אין חוב",U84-X84),IF(SUMIF(U84,U84),"לא שולם",""))</f>
        <v/>
      </c>
      <c r="Y86" s="49"/>
      <c r="AA86" s="3"/>
      <c r="AB86" s="113"/>
      <c r="AC86" s="113"/>
      <c r="AD86" s="113"/>
      <c r="AE86" s="113"/>
      <c r="AF86" s="113"/>
      <c r="AG86" s="113"/>
      <c r="AH86" s="113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113"/>
      <c r="AC87" s="113"/>
      <c r="AD87" s="113"/>
      <c r="AE87" s="113"/>
      <c r="AF87" s="113"/>
      <c r="AG87" s="113"/>
      <c r="AH87" s="113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113"/>
      <c r="AC88" s="113"/>
      <c r="AD88" s="113"/>
      <c r="AE88" s="113"/>
      <c r="AF88" s="113"/>
      <c r="AG88" s="113"/>
      <c r="AH88" s="113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113"/>
      <c r="AC89" s="113"/>
      <c r="AD89" s="113"/>
      <c r="AE89" s="113"/>
      <c r="AF89" s="113"/>
      <c r="AG89" s="113"/>
      <c r="AH89" s="113"/>
    </row>
    <row r="90" spans="1:34" ht="15.75" x14ac:dyDescent="0.25">
      <c r="A90" s="2"/>
      <c r="C90" s="70" t="s">
        <v>10</v>
      </c>
      <c r="D90" s="72"/>
      <c r="E90" s="72"/>
      <c r="F90" s="72"/>
      <c r="G90" s="73"/>
      <c r="H90" s="18" t="str">
        <f>IF(SUMIF(D90,D90),D90-D83,"")</f>
        <v/>
      </c>
      <c r="I90" s="79" t="s">
        <v>14</v>
      </c>
      <c r="J90" s="54"/>
      <c r="K90" s="55"/>
      <c r="L90" s="19" t="str">
        <f>IF(SUMIF(J90,J90),J90-J83,"")</f>
        <v/>
      </c>
      <c r="M90" s="70" t="s">
        <v>13</v>
      </c>
      <c r="N90" s="54"/>
      <c r="O90" s="55"/>
      <c r="P90" s="19" t="str">
        <f>IF(SUMIF(N90,N90),N90-N83,"")</f>
        <v/>
      </c>
      <c r="Q90" s="70" t="s">
        <v>11</v>
      </c>
      <c r="R90" s="54"/>
      <c r="S90" s="55"/>
      <c r="T90" s="20" t="str">
        <f>IF(SUMIF(R90,R90),R90-R83,"")</f>
        <v/>
      </c>
      <c r="U90" s="58" t="s">
        <v>7</v>
      </c>
      <c r="V90" s="59"/>
      <c r="W90" s="59"/>
      <c r="X90" s="60" t="s">
        <v>8</v>
      </c>
      <c r="Y90" s="61"/>
      <c r="AA90" s="3"/>
      <c r="AB90" s="113"/>
      <c r="AC90" s="113"/>
      <c r="AD90" s="113"/>
      <c r="AE90" s="113"/>
      <c r="AF90" s="113"/>
      <c r="AG90" s="113"/>
      <c r="AH90" s="113"/>
    </row>
    <row r="91" spans="1:34" ht="15.75" customHeight="1" x14ac:dyDescent="0.25">
      <c r="A91" s="2"/>
      <c r="C91" s="71"/>
      <c r="D91" s="74"/>
      <c r="E91" s="74"/>
      <c r="F91" s="74"/>
      <c r="G91" s="75"/>
      <c r="H91" s="21" t="str">
        <f>TEXT(H90,"ימים")</f>
        <v/>
      </c>
      <c r="I91" s="80"/>
      <c r="J91" s="56"/>
      <c r="K91" s="57"/>
      <c r="L91" s="22" t="str">
        <f>TEXT(L90,"קוב")</f>
        <v/>
      </c>
      <c r="M91" s="71"/>
      <c r="N91" s="56"/>
      <c r="O91" s="57"/>
      <c r="P91" s="23" t="str">
        <f>TEXT(P90,"קוט''ש")</f>
        <v/>
      </c>
      <c r="Q91" s="71"/>
      <c r="R91" s="56"/>
      <c r="S91" s="57"/>
      <c r="T91" s="24" t="str">
        <f>TEXT(T90,"מ''ק")</f>
        <v/>
      </c>
      <c r="U91" s="62" t="str">
        <f>IF(SUM(C93:S93)&gt;0,ROUND(SUM(C93:S93),2),"")</f>
        <v/>
      </c>
      <c r="V91" s="63"/>
      <c r="W91" s="63"/>
      <c r="X91" s="66"/>
      <c r="Y91" s="67"/>
      <c r="AA91" s="3"/>
      <c r="AB91" s="113"/>
      <c r="AC91" s="113"/>
      <c r="AD91" s="113"/>
      <c r="AE91" s="113"/>
      <c r="AF91" s="113"/>
      <c r="AG91" s="113"/>
      <c r="AH91" s="113"/>
    </row>
    <row r="92" spans="1:34" ht="15" customHeight="1" x14ac:dyDescent="0.25">
      <c r="A92" s="2"/>
      <c r="C92" s="114"/>
      <c r="D92" s="115"/>
      <c r="E92" s="116"/>
      <c r="F92" s="112" t="str">
        <f>TEXT(F93,"מים")</f>
        <v/>
      </c>
      <c r="G92" s="53" t="str">
        <f>TEXT(G91,"ימים")</f>
        <v>ימים</v>
      </c>
      <c r="H92" s="52" t="str">
        <f>TEXT(H93,"חשמל")</f>
        <v/>
      </c>
      <c r="I92" s="53" t="str">
        <f>TEXT(I91,"ימים")</f>
        <v>ימים</v>
      </c>
      <c r="J92" s="52" t="str">
        <f>TEXT(J93,"גז")</f>
        <v/>
      </c>
      <c r="K92" s="53" t="str">
        <f>TEXT(K91,"ימים")</f>
        <v>ימים</v>
      </c>
      <c r="L92" s="52" t="str">
        <f>TEXT(L93,"ארנונה")</f>
        <v/>
      </c>
      <c r="M92" s="53" t="str">
        <f>TEXT(M91,"ימים")</f>
        <v>ימים</v>
      </c>
      <c r="N92" s="52" t="str">
        <f>TEXT(N93,"גז חודשי")</f>
        <v/>
      </c>
      <c r="O92" s="53" t="str">
        <f>TEXT(O91,"ימים")</f>
        <v>ימים</v>
      </c>
      <c r="P92" s="52" t="str">
        <f>TEXT(P93,"תשלום קבוע")</f>
        <v/>
      </c>
      <c r="Q92" s="53" t="str">
        <f>TEXT(Q91,"ימים")</f>
        <v>ימים</v>
      </c>
      <c r="R92" s="52" t="str">
        <f>TEXT(R93,D86)</f>
        <v/>
      </c>
      <c r="S92" s="53" t="str">
        <f>TEXT(S91,"ימים")</f>
        <v>ימים</v>
      </c>
      <c r="T92" s="25" t="str">
        <f>TEXT(T93,"סך ליום")</f>
        <v/>
      </c>
      <c r="U92" s="62"/>
      <c r="V92" s="63"/>
      <c r="W92" s="63"/>
      <c r="X92" s="68" t="s">
        <v>12</v>
      </c>
      <c r="Y92" s="69"/>
      <c r="AA92" s="3"/>
      <c r="AB92" s="113"/>
      <c r="AC92" s="113"/>
      <c r="AD92" s="113"/>
      <c r="AE92" s="113"/>
      <c r="AF92" s="113"/>
      <c r="AG92" s="113"/>
      <c r="AH92" s="113"/>
    </row>
    <row r="93" spans="1:34" ht="15.75" customHeight="1" thickBot="1" x14ac:dyDescent="0.3">
      <c r="A93" s="2"/>
      <c r="C93" s="117"/>
      <c r="D93" s="118"/>
      <c r="E93" s="119"/>
      <c r="F93" s="51" t="str">
        <f>IF(SUMIF(J90,J90),IF(SUMIF(F94,F94),L90*F94,L90*$F$3),"")</f>
        <v/>
      </c>
      <c r="G93" s="47"/>
      <c r="H93" s="46" t="str">
        <f>IF(SUMIF(N90,N90),IF(SUMIF(H94,H94),P90*H94,P90*$F$4),"")</f>
        <v/>
      </c>
      <c r="I93" s="47"/>
      <c r="J93" s="46" t="str">
        <f>IF(SUMIF(R90,R90),IF(SUMIF(J94,J94),T90*J94,T90*$F$5),"")</f>
        <v/>
      </c>
      <c r="K93" s="47"/>
      <c r="L93" s="46" t="str">
        <f>IF(SUMIF(D90,D90),IF(SUMIF(L94,L94),L94*12/365*H90,IF(SUMIF($F$6,$F$6),$F$6*12/365*H90,"")),"")</f>
        <v/>
      </c>
      <c r="M93" s="47"/>
      <c r="N93" s="46" t="str">
        <f>IF(SUMIF(D90,D90),IF(SUMIF(N94,N94),N94*12/365*H90,IF(SUMIF($F$7,$F$7),$F$7*12/365*H90,"")),"")</f>
        <v/>
      </c>
      <c r="O93" s="47"/>
      <c r="P93" s="46" t="str">
        <f>IF(SUMIF(D90,D90),IF(SUMIF(P94,P94),P94*12/365*H90,IF(SUMIF($F$8,$F$8),$F$8*12/365*H90,"")),"")</f>
        <v/>
      </c>
      <c r="Q93" s="47"/>
      <c r="R93" s="46" t="str">
        <f>IF(SUMIF(D90,D90),IF(SUMIF(R94,R94),R94*12/365*H90,IF(SUMIF($F$9,$F$9),$F$9*12/365*H90,"")),"")</f>
        <v/>
      </c>
      <c r="S93" s="47"/>
      <c r="T93" s="26" t="str">
        <f>IF(SUMIF(U91,U91),U91/H90,"")</f>
        <v/>
      </c>
      <c r="U93" s="64"/>
      <c r="V93" s="65"/>
      <c r="W93" s="65"/>
      <c r="X93" s="48" t="str">
        <f>IF(SUMIF(X91,"&gt;0"),IF(X91=U91,"אין חוב",U91-X91),IF(SUMIF(U91,U91),"לא שולם",""))</f>
        <v/>
      </c>
      <c r="Y93" s="49"/>
      <c r="AA93" s="3"/>
      <c r="AB93" s="113"/>
      <c r="AC93" s="113"/>
      <c r="AD93" s="113"/>
      <c r="AE93" s="113"/>
      <c r="AF93" s="113"/>
      <c r="AG93" s="113"/>
      <c r="AH93" s="113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113"/>
      <c r="AC94" s="113"/>
      <c r="AD94" s="113"/>
      <c r="AE94" s="113"/>
      <c r="AF94" s="113"/>
      <c r="AG94" s="113"/>
      <c r="AH94" s="113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113"/>
      <c r="AC95" s="113"/>
      <c r="AD95" s="113"/>
      <c r="AE95" s="113"/>
      <c r="AF95" s="113"/>
      <c r="AG95" s="113"/>
      <c r="AH95" s="113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113"/>
      <c r="AC96" s="113"/>
      <c r="AD96" s="113"/>
      <c r="AE96" s="113"/>
      <c r="AF96" s="113"/>
      <c r="AG96" s="113"/>
      <c r="AH96" s="113"/>
    </row>
    <row r="97" spans="1:34" ht="15.75" x14ac:dyDescent="0.25">
      <c r="A97" s="2"/>
      <c r="C97" s="70" t="s">
        <v>10</v>
      </c>
      <c r="D97" s="72"/>
      <c r="E97" s="72"/>
      <c r="F97" s="72"/>
      <c r="G97" s="73"/>
      <c r="H97" s="18" t="str">
        <f>IF(SUMIF(D97,D97),D97-D90,"")</f>
        <v/>
      </c>
      <c r="I97" s="79" t="s">
        <v>14</v>
      </c>
      <c r="J97" s="54"/>
      <c r="K97" s="55"/>
      <c r="L97" s="19" t="str">
        <f>IF(SUMIF(J97,J97),J97-J90,"")</f>
        <v/>
      </c>
      <c r="M97" s="70" t="s">
        <v>13</v>
      </c>
      <c r="N97" s="54"/>
      <c r="O97" s="55"/>
      <c r="P97" s="19" t="str">
        <f>IF(SUMIF(N97,N97),N97-N90,"")</f>
        <v/>
      </c>
      <c r="Q97" s="70" t="s">
        <v>11</v>
      </c>
      <c r="R97" s="54"/>
      <c r="S97" s="55"/>
      <c r="T97" s="20" t="str">
        <f>IF(SUMIF(R97,R97),R97-R90,"")</f>
        <v/>
      </c>
      <c r="U97" s="58" t="s">
        <v>7</v>
      </c>
      <c r="V97" s="59"/>
      <c r="W97" s="59"/>
      <c r="X97" s="60" t="s">
        <v>8</v>
      </c>
      <c r="Y97" s="61"/>
      <c r="AA97" s="3"/>
      <c r="AB97" s="113"/>
      <c r="AC97" s="113"/>
      <c r="AD97" s="113"/>
      <c r="AE97" s="113"/>
      <c r="AF97" s="113"/>
      <c r="AG97" s="113"/>
      <c r="AH97" s="113"/>
    </row>
    <row r="98" spans="1:34" ht="15.75" customHeight="1" x14ac:dyDescent="0.25">
      <c r="A98" s="2"/>
      <c r="C98" s="71"/>
      <c r="D98" s="74"/>
      <c r="E98" s="74"/>
      <c r="F98" s="74"/>
      <c r="G98" s="75"/>
      <c r="H98" s="21" t="str">
        <f>TEXT(H97,"ימים")</f>
        <v/>
      </c>
      <c r="I98" s="80"/>
      <c r="J98" s="56"/>
      <c r="K98" s="57"/>
      <c r="L98" s="22" t="str">
        <f>TEXT(L97,"קוב")</f>
        <v/>
      </c>
      <c r="M98" s="71"/>
      <c r="N98" s="56"/>
      <c r="O98" s="57"/>
      <c r="P98" s="23" t="str">
        <f>TEXT(P97,"קוט''ש")</f>
        <v/>
      </c>
      <c r="Q98" s="71"/>
      <c r="R98" s="56"/>
      <c r="S98" s="57"/>
      <c r="T98" s="24" t="str">
        <f>TEXT(T97,"מ''ק")</f>
        <v/>
      </c>
      <c r="U98" s="62" t="str">
        <f>IF(SUM(C100:S100)&gt;0,ROUND(SUM(C100:S100),2),"")</f>
        <v/>
      </c>
      <c r="V98" s="63"/>
      <c r="W98" s="63"/>
      <c r="X98" s="66"/>
      <c r="Y98" s="67"/>
      <c r="AA98" s="3"/>
      <c r="AB98" s="113"/>
      <c r="AC98" s="113"/>
      <c r="AD98" s="113"/>
      <c r="AE98" s="113"/>
      <c r="AF98" s="113"/>
      <c r="AG98" s="113"/>
      <c r="AH98" s="113"/>
    </row>
    <row r="99" spans="1:34" ht="15" customHeight="1" x14ac:dyDescent="0.25">
      <c r="A99" s="2"/>
      <c r="C99" s="114"/>
      <c r="D99" s="115"/>
      <c r="E99" s="116"/>
      <c r="F99" s="112" t="str">
        <f>TEXT(F100,"מים")</f>
        <v/>
      </c>
      <c r="G99" s="53" t="str">
        <f>TEXT(G98,"ימים")</f>
        <v>ימים</v>
      </c>
      <c r="H99" s="52" t="str">
        <f>TEXT(H100,"חשמל")</f>
        <v/>
      </c>
      <c r="I99" s="53" t="str">
        <f>TEXT(I98,"ימים")</f>
        <v>ימים</v>
      </c>
      <c r="J99" s="52" t="str">
        <f>TEXT(J100,"גז")</f>
        <v/>
      </c>
      <c r="K99" s="53" t="str">
        <f>TEXT(K98,"ימים")</f>
        <v>ימים</v>
      </c>
      <c r="L99" s="52" t="str">
        <f>TEXT(L100,"ארנונה")</f>
        <v/>
      </c>
      <c r="M99" s="53" t="str">
        <f>TEXT(M98,"ימים")</f>
        <v>ימים</v>
      </c>
      <c r="N99" s="52" t="str">
        <f>TEXT(N100,"גז חודשי")</f>
        <v/>
      </c>
      <c r="O99" s="53" t="str">
        <f>TEXT(O98,"ימים")</f>
        <v>ימים</v>
      </c>
      <c r="P99" s="52" t="str">
        <f>TEXT(P100,"תשלום קבוע")</f>
        <v/>
      </c>
      <c r="Q99" s="53" t="str">
        <f>TEXT(Q98,"ימים")</f>
        <v>ימים</v>
      </c>
      <c r="R99" s="52" t="str">
        <f>TEXT(R100,D93)</f>
        <v/>
      </c>
      <c r="S99" s="53" t="str">
        <f>TEXT(S98,"ימים")</f>
        <v>ימים</v>
      </c>
      <c r="T99" s="25" t="str">
        <f>TEXT(T100,"סך ליום")</f>
        <v/>
      </c>
      <c r="U99" s="62"/>
      <c r="V99" s="63"/>
      <c r="W99" s="63"/>
      <c r="X99" s="68" t="s">
        <v>12</v>
      </c>
      <c r="Y99" s="69"/>
      <c r="AA99" s="3"/>
      <c r="AB99" s="113"/>
      <c r="AC99" s="113"/>
      <c r="AD99" s="113"/>
      <c r="AE99" s="113"/>
      <c r="AF99" s="113"/>
      <c r="AG99" s="113"/>
      <c r="AH99" s="113"/>
    </row>
    <row r="100" spans="1:34" ht="15.75" customHeight="1" thickBot="1" x14ac:dyDescent="0.3">
      <c r="A100" s="2"/>
      <c r="C100" s="117"/>
      <c r="D100" s="118"/>
      <c r="E100" s="119"/>
      <c r="F100" s="51" t="str">
        <f>IF(SUMIF(J97,J97),IF(SUMIF(F101,F101),L97*F101,L97*$F$3),"")</f>
        <v/>
      </c>
      <c r="G100" s="47"/>
      <c r="H100" s="46" t="str">
        <f>IF(SUMIF(N97,N97),IF(SUMIF(H101,H101),P97*H101,P97*$F$4),"")</f>
        <v/>
      </c>
      <c r="I100" s="47"/>
      <c r="J100" s="46" t="str">
        <f>IF(SUMIF(R97,R97),IF(SUMIF(J101,J101),T97*J101,T97*$F$5),"")</f>
        <v/>
      </c>
      <c r="K100" s="47"/>
      <c r="L100" s="46" t="str">
        <f>IF(SUMIF(D97,D97),IF(SUMIF(L101,L101),L101*12/365*H97,IF(SUMIF($F$6,$F$6),$F$6*12/365*H97,"")),"")</f>
        <v/>
      </c>
      <c r="M100" s="47"/>
      <c r="N100" s="46" t="str">
        <f>IF(SUMIF(D97,D97),IF(SUMIF(N101,N101),N101*12/365*H97,IF(SUMIF($F$7,$F$7),$F$7*12/365*H97,"")),"")</f>
        <v/>
      </c>
      <c r="O100" s="47"/>
      <c r="P100" s="46" t="str">
        <f>IF(SUMIF(D97,D97),IF(SUMIF(P101,P101),P101*12/365*H97,IF(SUMIF($F$8,$F$8),$F$8*12/365*H97,"")),"")</f>
        <v/>
      </c>
      <c r="Q100" s="47"/>
      <c r="R100" s="46" t="str">
        <f>IF(SUMIF(D97,D97),IF(SUMIF(R101,R101),R101*12/365*H97,IF(SUMIF($F$9,$F$9),$F$9*12/365*H97,"")),"")</f>
        <v/>
      </c>
      <c r="S100" s="47"/>
      <c r="T100" s="26" t="str">
        <f>IF(SUMIF(U98,U98),U98/H97,"")</f>
        <v/>
      </c>
      <c r="U100" s="64"/>
      <c r="V100" s="65"/>
      <c r="W100" s="65"/>
      <c r="X100" s="48" t="str">
        <f>IF(SUMIF(X98,"&gt;0"),IF(X98=U98,"אין חוב",U98-X98),IF(SUMIF(U98,U98),"לא שולם",""))</f>
        <v/>
      </c>
      <c r="Y100" s="49"/>
      <c r="AA100" s="3"/>
      <c r="AB100" s="113"/>
      <c r="AC100" s="113"/>
      <c r="AD100" s="113"/>
      <c r="AE100" s="113"/>
      <c r="AF100" s="113"/>
      <c r="AG100" s="113"/>
      <c r="AH100" s="113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113"/>
      <c r="AC101" s="113"/>
      <c r="AD101" s="113"/>
      <c r="AE101" s="113"/>
      <c r="AF101" s="113"/>
      <c r="AG101" s="113"/>
      <c r="AH101" s="113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113"/>
      <c r="AC102" s="113"/>
      <c r="AD102" s="113"/>
      <c r="AE102" s="113"/>
      <c r="AF102" s="113"/>
      <c r="AG102" s="113"/>
      <c r="AH102" s="113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113"/>
      <c r="AC103" s="113"/>
      <c r="AD103" s="113"/>
      <c r="AE103" s="113"/>
      <c r="AF103" s="113"/>
      <c r="AG103" s="113"/>
      <c r="AH103" s="113"/>
    </row>
    <row r="104" spans="1:34" ht="15.75" x14ac:dyDescent="0.25">
      <c r="A104" s="2"/>
      <c r="C104" s="70" t="s">
        <v>10</v>
      </c>
      <c r="D104" s="72"/>
      <c r="E104" s="72"/>
      <c r="F104" s="72"/>
      <c r="G104" s="73"/>
      <c r="H104" s="18" t="str">
        <f>IF(SUMIF(D104,D104),D104-D97,"")</f>
        <v/>
      </c>
      <c r="I104" s="79" t="s">
        <v>14</v>
      </c>
      <c r="J104" s="54"/>
      <c r="K104" s="55"/>
      <c r="L104" s="19" t="str">
        <f>IF(SUMIF(J104,J104),J104-J97,"")</f>
        <v/>
      </c>
      <c r="M104" s="70" t="s">
        <v>13</v>
      </c>
      <c r="N104" s="54"/>
      <c r="O104" s="55"/>
      <c r="P104" s="19" t="str">
        <f>IF(SUMIF(N104,N104),N104-N97,"")</f>
        <v/>
      </c>
      <c r="Q104" s="70" t="s">
        <v>11</v>
      </c>
      <c r="R104" s="54"/>
      <c r="S104" s="55"/>
      <c r="T104" s="20" t="str">
        <f>IF(SUMIF(R104,R104),R104-R97,"")</f>
        <v/>
      </c>
      <c r="U104" s="58" t="s">
        <v>7</v>
      </c>
      <c r="V104" s="59"/>
      <c r="W104" s="59"/>
      <c r="X104" s="60" t="s">
        <v>8</v>
      </c>
      <c r="Y104" s="61"/>
      <c r="AA104" s="3"/>
      <c r="AB104" s="113"/>
      <c r="AC104" s="113"/>
      <c r="AD104" s="113"/>
      <c r="AE104" s="113"/>
      <c r="AF104" s="113"/>
      <c r="AG104" s="113"/>
      <c r="AH104" s="113"/>
    </row>
    <row r="105" spans="1:34" ht="15.75" customHeight="1" x14ac:dyDescent="0.25">
      <c r="A105" s="2"/>
      <c r="C105" s="71"/>
      <c r="D105" s="74"/>
      <c r="E105" s="74"/>
      <c r="F105" s="74"/>
      <c r="G105" s="75"/>
      <c r="H105" s="21" t="str">
        <f>TEXT(H104,"ימים")</f>
        <v/>
      </c>
      <c r="I105" s="80"/>
      <c r="J105" s="56"/>
      <c r="K105" s="57"/>
      <c r="L105" s="22" t="str">
        <f>TEXT(L104,"קוב")</f>
        <v/>
      </c>
      <c r="M105" s="71"/>
      <c r="N105" s="56"/>
      <c r="O105" s="57"/>
      <c r="P105" s="23" t="str">
        <f>TEXT(P104,"קוט''ש")</f>
        <v/>
      </c>
      <c r="Q105" s="71"/>
      <c r="R105" s="56"/>
      <c r="S105" s="57"/>
      <c r="T105" s="24" t="str">
        <f>TEXT(T104,"מ''ק")</f>
        <v/>
      </c>
      <c r="U105" s="62" t="str">
        <f>IF(SUM(C107:S107)&gt;0,ROUND(SUM(C107:S107),2),"")</f>
        <v/>
      </c>
      <c r="V105" s="63"/>
      <c r="W105" s="63"/>
      <c r="X105" s="66"/>
      <c r="Y105" s="67"/>
      <c r="AA105" s="3"/>
      <c r="AB105" s="113"/>
      <c r="AC105" s="113"/>
      <c r="AD105" s="113"/>
      <c r="AE105" s="113"/>
      <c r="AF105" s="113"/>
      <c r="AG105" s="113"/>
      <c r="AH105" s="113"/>
    </row>
    <row r="106" spans="1:34" ht="15" customHeight="1" x14ac:dyDescent="0.25">
      <c r="A106" s="2"/>
      <c r="C106" s="114"/>
      <c r="D106" s="115"/>
      <c r="E106" s="116"/>
      <c r="F106" s="112" t="str">
        <f>TEXT(F107,"מים")</f>
        <v/>
      </c>
      <c r="G106" s="53" t="str">
        <f>TEXT(G105,"ימים")</f>
        <v>ימים</v>
      </c>
      <c r="H106" s="52" t="str">
        <f>TEXT(H107,"חשמל")</f>
        <v/>
      </c>
      <c r="I106" s="53" t="str">
        <f>TEXT(I105,"ימים")</f>
        <v>ימים</v>
      </c>
      <c r="J106" s="52" t="str">
        <f>TEXT(J107,"גז")</f>
        <v/>
      </c>
      <c r="K106" s="53" t="str">
        <f>TEXT(K105,"ימים")</f>
        <v>ימים</v>
      </c>
      <c r="L106" s="52" t="str">
        <f>TEXT(L107,"ארנונה")</f>
        <v/>
      </c>
      <c r="M106" s="53" t="str">
        <f>TEXT(M105,"ימים")</f>
        <v>ימים</v>
      </c>
      <c r="N106" s="52" t="str">
        <f>TEXT(N107,"גז חודשי")</f>
        <v/>
      </c>
      <c r="O106" s="53" t="str">
        <f>TEXT(O105,"ימים")</f>
        <v>ימים</v>
      </c>
      <c r="P106" s="52" t="str">
        <f>TEXT(P107,"תשלום קבוע")</f>
        <v/>
      </c>
      <c r="Q106" s="53" t="str">
        <f>TEXT(Q105,"ימים")</f>
        <v>ימים</v>
      </c>
      <c r="R106" s="52" t="str">
        <f>TEXT(R107,D100)</f>
        <v/>
      </c>
      <c r="S106" s="53" t="str">
        <f>TEXT(S105,"ימים")</f>
        <v>ימים</v>
      </c>
      <c r="T106" s="25" t="str">
        <f>TEXT(T107,"סך ליום")</f>
        <v/>
      </c>
      <c r="U106" s="62"/>
      <c r="V106" s="63"/>
      <c r="W106" s="63"/>
      <c r="X106" s="68" t="s">
        <v>12</v>
      </c>
      <c r="Y106" s="69"/>
      <c r="AA106" s="3"/>
      <c r="AB106" s="113"/>
      <c r="AC106" s="113"/>
      <c r="AD106" s="113"/>
      <c r="AE106" s="113"/>
      <c r="AF106" s="113"/>
      <c r="AG106" s="113"/>
      <c r="AH106" s="113"/>
    </row>
    <row r="107" spans="1:34" ht="15.75" customHeight="1" thickBot="1" x14ac:dyDescent="0.3">
      <c r="A107" s="2"/>
      <c r="C107" s="117"/>
      <c r="D107" s="118"/>
      <c r="E107" s="119"/>
      <c r="F107" s="51" t="str">
        <f>IF(SUMIF(J104,J104),IF(SUMIF(F108,F108),L104*F108,L104*$F$3),"")</f>
        <v/>
      </c>
      <c r="G107" s="47"/>
      <c r="H107" s="46" t="str">
        <f>IF(SUMIF(N104,N104),IF(SUMIF(H108,H108),P104*H108,P104*$F$4),"")</f>
        <v/>
      </c>
      <c r="I107" s="47"/>
      <c r="J107" s="46" t="str">
        <f>IF(SUMIF(R104,R104),IF(SUMIF(J108,J108),T104*J108,T104*$F$5),"")</f>
        <v/>
      </c>
      <c r="K107" s="47"/>
      <c r="L107" s="46" t="str">
        <f>IF(SUMIF(D104,D104),IF(SUMIF(L108,L108),L108*12/365*H104,IF(SUMIF($F$6,$F$6),$F$6*12/365*H104,"")),"")</f>
        <v/>
      </c>
      <c r="M107" s="47"/>
      <c r="N107" s="46" t="str">
        <f>IF(SUMIF(D104,D104),IF(SUMIF(N108,N108),N108*12/365*H104,IF(SUMIF($F$7,$F$7),$F$7*12/365*H104,"")),"")</f>
        <v/>
      </c>
      <c r="O107" s="47"/>
      <c r="P107" s="46" t="str">
        <f>IF(SUMIF(D104,D104),IF(SUMIF(P108,P108),P108*12/365*H104,IF(SUMIF($F$8,$F$8),$F$8*12/365*H104,"")),"")</f>
        <v/>
      </c>
      <c r="Q107" s="47"/>
      <c r="R107" s="46" t="str">
        <f>IF(SUMIF(D104,D104),IF(SUMIF(R108,R108),R108*12/365*H104,IF(SUMIF($F$9,$F$9),$F$9*12/365*H104,"")),"")</f>
        <v/>
      </c>
      <c r="S107" s="47"/>
      <c r="T107" s="26" t="str">
        <f>IF(SUMIF(U105,U105),U105/H104,"")</f>
        <v/>
      </c>
      <c r="U107" s="64"/>
      <c r="V107" s="65"/>
      <c r="W107" s="65"/>
      <c r="X107" s="48" t="str">
        <f>IF(SUMIF(X105,"&gt;0"),IF(X105=U105,"אין חוב",U105-X105),IF(SUMIF(U105,U105),"לא שולם",""))</f>
        <v/>
      </c>
      <c r="Y107" s="49"/>
      <c r="AA107" s="3"/>
      <c r="AB107" s="113"/>
      <c r="AC107" s="113"/>
      <c r="AD107" s="113"/>
      <c r="AE107" s="113"/>
      <c r="AF107" s="113"/>
      <c r="AG107" s="113"/>
      <c r="AH107" s="113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113"/>
      <c r="AC108" s="113"/>
      <c r="AD108" s="113"/>
      <c r="AE108" s="113"/>
      <c r="AF108" s="113"/>
      <c r="AG108" s="113"/>
      <c r="AH108" s="113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113"/>
      <c r="AC109" s="113"/>
      <c r="AD109" s="113"/>
      <c r="AE109" s="113"/>
      <c r="AF109" s="113"/>
      <c r="AG109" s="113"/>
      <c r="AH109" s="113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113"/>
      <c r="AC110" s="113"/>
      <c r="AD110" s="113"/>
      <c r="AE110" s="113"/>
      <c r="AF110" s="113"/>
      <c r="AG110" s="113"/>
      <c r="AH110" s="113"/>
    </row>
    <row r="111" spans="1:34" ht="15.75" x14ac:dyDescent="0.25">
      <c r="A111" s="2"/>
      <c r="C111" s="70" t="s">
        <v>10</v>
      </c>
      <c r="D111" s="72"/>
      <c r="E111" s="72"/>
      <c r="F111" s="72"/>
      <c r="G111" s="73"/>
      <c r="H111" s="18" t="str">
        <f>IF(SUMIF(D111,D111),D111-D104,"")</f>
        <v/>
      </c>
      <c r="I111" s="79" t="s">
        <v>14</v>
      </c>
      <c r="J111" s="54"/>
      <c r="K111" s="55"/>
      <c r="L111" s="19" t="str">
        <f>IF(SUMIF(J111,J111),J111-J104,"")</f>
        <v/>
      </c>
      <c r="M111" s="70" t="s">
        <v>13</v>
      </c>
      <c r="N111" s="54"/>
      <c r="O111" s="55"/>
      <c r="P111" s="19" t="str">
        <f>IF(SUMIF(N111,N111),N111-N104,"")</f>
        <v/>
      </c>
      <c r="Q111" s="70" t="s">
        <v>11</v>
      </c>
      <c r="R111" s="54"/>
      <c r="S111" s="55"/>
      <c r="T111" s="20" t="str">
        <f>IF(SUMIF(R111,R111),R111-R104,"")</f>
        <v/>
      </c>
      <c r="U111" s="58" t="s">
        <v>7</v>
      </c>
      <c r="V111" s="59"/>
      <c r="W111" s="59"/>
      <c r="X111" s="60" t="s">
        <v>8</v>
      </c>
      <c r="Y111" s="61"/>
      <c r="AA111" s="3"/>
      <c r="AB111" s="113"/>
      <c r="AC111" s="113"/>
      <c r="AD111" s="113"/>
      <c r="AE111" s="113"/>
      <c r="AF111" s="113"/>
      <c r="AG111" s="113"/>
      <c r="AH111" s="113"/>
    </row>
    <row r="112" spans="1:34" ht="15.75" customHeight="1" x14ac:dyDescent="0.25">
      <c r="A112" s="2"/>
      <c r="C112" s="71"/>
      <c r="D112" s="74"/>
      <c r="E112" s="74"/>
      <c r="F112" s="74"/>
      <c r="G112" s="75"/>
      <c r="H112" s="21" t="str">
        <f>TEXT(H111,"ימים")</f>
        <v/>
      </c>
      <c r="I112" s="80"/>
      <c r="J112" s="56"/>
      <c r="K112" s="57"/>
      <c r="L112" s="22" t="str">
        <f>TEXT(L111,"קוב")</f>
        <v/>
      </c>
      <c r="M112" s="71"/>
      <c r="N112" s="56"/>
      <c r="O112" s="57"/>
      <c r="P112" s="23" t="str">
        <f>TEXT(P111,"קוט''ש")</f>
        <v/>
      </c>
      <c r="Q112" s="71"/>
      <c r="R112" s="56"/>
      <c r="S112" s="57"/>
      <c r="T112" s="24" t="str">
        <f>TEXT(T111,"מ''ק")</f>
        <v/>
      </c>
      <c r="U112" s="62" t="str">
        <f>IF(SUM(C114:S114)&gt;0,ROUND(SUM(C114:S114),2),"")</f>
        <v/>
      </c>
      <c r="V112" s="63"/>
      <c r="W112" s="63"/>
      <c r="X112" s="66"/>
      <c r="Y112" s="67"/>
      <c r="AA112" s="3"/>
      <c r="AB112" s="113"/>
      <c r="AC112" s="113"/>
      <c r="AD112" s="113"/>
      <c r="AE112" s="113"/>
      <c r="AF112" s="113"/>
      <c r="AG112" s="113"/>
      <c r="AH112" s="113"/>
    </row>
    <row r="113" spans="1:34" ht="15" customHeight="1" x14ac:dyDescent="0.25">
      <c r="A113" s="2"/>
      <c r="C113" s="114"/>
      <c r="D113" s="115"/>
      <c r="E113" s="116"/>
      <c r="F113" s="112" t="str">
        <f>TEXT(F114,"מים")</f>
        <v/>
      </c>
      <c r="G113" s="53" t="str">
        <f>TEXT(G112,"ימים")</f>
        <v>ימים</v>
      </c>
      <c r="H113" s="52" t="str">
        <f>TEXT(H114,"חשמל")</f>
        <v/>
      </c>
      <c r="I113" s="53" t="str">
        <f>TEXT(I112,"ימים")</f>
        <v>ימים</v>
      </c>
      <c r="J113" s="52" t="str">
        <f>TEXT(J114,"גז")</f>
        <v/>
      </c>
      <c r="K113" s="53" t="str">
        <f>TEXT(K112,"ימים")</f>
        <v>ימים</v>
      </c>
      <c r="L113" s="52" t="str">
        <f>TEXT(L114,"ארנונה")</f>
        <v/>
      </c>
      <c r="M113" s="53" t="str">
        <f>TEXT(M112,"ימים")</f>
        <v>ימים</v>
      </c>
      <c r="N113" s="52" t="str">
        <f>TEXT(N114,"גז חודשי")</f>
        <v/>
      </c>
      <c r="O113" s="53" t="str">
        <f>TEXT(O112,"ימים")</f>
        <v>ימים</v>
      </c>
      <c r="P113" s="52" t="str">
        <f>TEXT(P114,"תשלום קבוע")</f>
        <v/>
      </c>
      <c r="Q113" s="53" t="str">
        <f>TEXT(Q112,"ימים")</f>
        <v>ימים</v>
      </c>
      <c r="R113" s="52" t="str">
        <f>TEXT(R114,D107)</f>
        <v/>
      </c>
      <c r="S113" s="53" t="str">
        <f>TEXT(S112,"ימים")</f>
        <v>ימים</v>
      </c>
      <c r="T113" s="25" t="str">
        <f>TEXT(T114,"סך ליום")</f>
        <v/>
      </c>
      <c r="U113" s="62"/>
      <c r="V113" s="63"/>
      <c r="W113" s="63"/>
      <c r="X113" s="68" t="s">
        <v>12</v>
      </c>
      <c r="Y113" s="69"/>
      <c r="AA113" s="3"/>
      <c r="AB113" s="113"/>
      <c r="AC113" s="113"/>
      <c r="AD113" s="113"/>
      <c r="AE113" s="113"/>
      <c r="AF113" s="113"/>
      <c r="AG113" s="113"/>
      <c r="AH113" s="113"/>
    </row>
    <row r="114" spans="1:34" ht="15.75" customHeight="1" thickBot="1" x14ac:dyDescent="0.3">
      <c r="A114" s="2"/>
      <c r="C114" s="117"/>
      <c r="D114" s="118"/>
      <c r="E114" s="119"/>
      <c r="F114" s="51" t="str">
        <f>IF(SUMIF(J111,J111),IF(SUMIF(F115,F115),L111*F115,L111*$F$3),"")</f>
        <v/>
      </c>
      <c r="G114" s="47"/>
      <c r="H114" s="46" t="str">
        <f>IF(SUMIF(N111,N111),IF(SUMIF(H115,H115),P111*H115,P111*$F$4),"")</f>
        <v/>
      </c>
      <c r="I114" s="47"/>
      <c r="J114" s="46" t="str">
        <f>IF(SUMIF(R111,R111),IF(SUMIF(J115,J115),T111*J115,T111*$F$5),"")</f>
        <v/>
      </c>
      <c r="K114" s="47"/>
      <c r="L114" s="46" t="str">
        <f>IF(SUMIF(D111,D111),IF(SUMIF(L115,L115),L115*12/365*H111,IF(SUMIF($F$6,$F$6),$F$6*12/365*H111,"")),"")</f>
        <v/>
      </c>
      <c r="M114" s="47"/>
      <c r="N114" s="46" t="str">
        <f>IF(SUMIF(D111,D111),IF(SUMIF(N115,N115),N115*12/365*H111,IF(SUMIF($F$7,$F$7),$F$7*12/365*H111,"")),"")</f>
        <v/>
      </c>
      <c r="O114" s="47"/>
      <c r="P114" s="46" t="str">
        <f>IF(SUMIF(D111,D111),IF(SUMIF(P115,P115),P115*12/365*H111,IF(SUMIF($F$8,$F$8),$F$8*12/365*H111,"")),"")</f>
        <v/>
      </c>
      <c r="Q114" s="47"/>
      <c r="R114" s="46" t="str">
        <f>IF(SUMIF(D111,D111),IF(SUMIF(R115,R115),R115*12/365*H111,IF(SUMIF($F$9,$F$9),$F$9*12/365*H111,"")),"")</f>
        <v/>
      </c>
      <c r="S114" s="47"/>
      <c r="T114" s="26" t="str">
        <f>IF(SUMIF(U112,U112),U112/H111,"")</f>
        <v/>
      </c>
      <c r="U114" s="64"/>
      <c r="V114" s="65"/>
      <c r="W114" s="65"/>
      <c r="X114" s="48" t="str">
        <f>IF(SUMIF(X112,"&gt;0"),IF(X112=U112,"אין חוב",U112-X112),IF(SUMIF(U112,U112),"לא שולם",""))</f>
        <v/>
      </c>
      <c r="Y114" s="49"/>
      <c r="AA114" s="3"/>
      <c r="AB114" s="113"/>
      <c r="AC114" s="113"/>
      <c r="AD114" s="113"/>
      <c r="AE114" s="113"/>
      <c r="AF114" s="113"/>
      <c r="AG114" s="113"/>
      <c r="AH114" s="113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113"/>
      <c r="AC115" s="113"/>
      <c r="AD115" s="113"/>
      <c r="AE115" s="113"/>
      <c r="AF115" s="113"/>
      <c r="AG115" s="113"/>
      <c r="AH115" s="113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113"/>
      <c r="AC116" s="113"/>
      <c r="AD116" s="113"/>
      <c r="AE116" s="113"/>
      <c r="AF116" s="113"/>
      <c r="AG116" s="113"/>
      <c r="AH116" s="113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113"/>
      <c r="AC117" s="113"/>
      <c r="AD117" s="113"/>
      <c r="AE117" s="113"/>
      <c r="AF117" s="113"/>
      <c r="AG117" s="113"/>
      <c r="AH117" s="113"/>
    </row>
    <row r="118" spans="1:34" ht="15.75" x14ac:dyDescent="0.25">
      <c r="A118" s="2"/>
      <c r="C118" s="70" t="s">
        <v>10</v>
      </c>
      <c r="D118" s="72"/>
      <c r="E118" s="72"/>
      <c r="F118" s="72"/>
      <c r="G118" s="73"/>
      <c r="H118" s="18" t="str">
        <f>IF(SUMIF(D118,D118),D118-D111,"")</f>
        <v/>
      </c>
      <c r="I118" s="79" t="s">
        <v>14</v>
      </c>
      <c r="J118" s="54"/>
      <c r="K118" s="55"/>
      <c r="L118" s="19" t="str">
        <f>IF(SUMIF(J118,J118),J118-J111,"")</f>
        <v/>
      </c>
      <c r="M118" s="70" t="s">
        <v>13</v>
      </c>
      <c r="N118" s="54"/>
      <c r="O118" s="55"/>
      <c r="P118" s="19" t="str">
        <f>IF(SUMIF(N118,N118),N118-N111,"")</f>
        <v/>
      </c>
      <c r="Q118" s="70" t="s">
        <v>11</v>
      </c>
      <c r="R118" s="54"/>
      <c r="S118" s="55"/>
      <c r="T118" s="20" t="str">
        <f>IF(SUMIF(R118,R118),R118-R111,"")</f>
        <v/>
      </c>
      <c r="U118" s="58" t="s">
        <v>7</v>
      </c>
      <c r="V118" s="59"/>
      <c r="W118" s="59"/>
      <c r="X118" s="60" t="s">
        <v>8</v>
      </c>
      <c r="Y118" s="61"/>
      <c r="AA118" s="3"/>
      <c r="AB118" s="113"/>
      <c r="AC118" s="113"/>
      <c r="AD118" s="113"/>
      <c r="AE118" s="113"/>
      <c r="AF118" s="113"/>
      <c r="AG118" s="113"/>
      <c r="AH118" s="113"/>
    </row>
    <row r="119" spans="1:34" ht="15.75" customHeight="1" x14ac:dyDescent="0.25">
      <c r="A119" s="2"/>
      <c r="C119" s="71"/>
      <c r="D119" s="74"/>
      <c r="E119" s="74"/>
      <c r="F119" s="74"/>
      <c r="G119" s="75"/>
      <c r="H119" s="21" t="str">
        <f>TEXT(H118,"ימים")</f>
        <v/>
      </c>
      <c r="I119" s="80"/>
      <c r="J119" s="56"/>
      <c r="K119" s="57"/>
      <c r="L119" s="22" t="str">
        <f>TEXT(L118,"קוב")</f>
        <v/>
      </c>
      <c r="M119" s="71"/>
      <c r="N119" s="56"/>
      <c r="O119" s="57"/>
      <c r="P119" s="23" t="str">
        <f>TEXT(P118,"קוט''ש")</f>
        <v/>
      </c>
      <c r="Q119" s="71"/>
      <c r="R119" s="56"/>
      <c r="S119" s="57"/>
      <c r="T119" s="24" t="str">
        <f>TEXT(T118,"מ''ק")</f>
        <v/>
      </c>
      <c r="U119" s="62" t="str">
        <f>IF(SUM(C121:S121)&gt;0,ROUND(SUM(C121:S121),2),"")</f>
        <v/>
      </c>
      <c r="V119" s="63"/>
      <c r="W119" s="63"/>
      <c r="X119" s="66"/>
      <c r="Y119" s="67"/>
      <c r="AA119" s="3"/>
      <c r="AB119" s="113"/>
      <c r="AC119" s="113"/>
      <c r="AD119" s="113"/>
      <c r="AE119" s="113"/>
      <c r="AF119" s="113"/>
      <c r="AG119" s="113"/>
      <c r="AH119" s="113"/>
    </row>
    <row r="120" spans="1:34" ht="15" customHeight="1" x14ac:dyDescent="0.25">
      <c r="A120" s="2"/>
      <c r="C120" s="114"/>
      <c r="D120" s="115"/>
      <c r="E120" s="116"/>
      <c r="F120" s="112" t="str">
        <f>TEXT(F121,"מים")</f>
        <v/>
      </c>
      <c r="G120" s="53" t="str">
        <f>TEXT(G119,"ימים")</f>
        <v>ימים</v>
      </c>
      <c r="H120" s="52" t="str">
        <f>TEXT(H121,"חשמל")</f>
        <v/>
      </c>
      <c r="I120" s="53" t="str">
        <f>TEXT(I119,"ימים")</f>
        <v>ימים</v>
      </c>
      <c r="J120" s="52" t="str">
        <f>TEXT(J121,"גז")</f>
        <v/>
      </c>
      <c r="K120" s="53" t="str">
        <f>TEXT(K119,"ימים")</f>
        <v>ימים</v>
      </c>
      <c r="L120" s="52" t="str">
        <f>TEXT(L121,"ארנונה")</f>
        <v/>
      </c>
      <c r="M120" s="53" t="str">
        <f>TEXT(M119,"ימים")</f>
        <v>ימים</v>
      </c>
      <c r="N120" s="52" t="str">
        <f>TEXT(N121,"גז חודשי")</f>
        <v/>
      </c>
      <c r="O120" s="53" t="str">
        <f>TEXT(O119,"ימים")</f>
        <v>ימים</v>
      </c>
      <c r="P120" s="52" t="str">
        <f>TEXT(P121,"תשלום קבוע")</f>
        <v/>
      </c>
      <c r="Q120" s="53" t="str">
        <f>TEXT(Q119,"ימים")</f>
        <v>ימים</v>
      </c>
      <c r="R120" s="52" t="str">
        <f>TEXT(R121,D114)</f>
        <v/>
      </c>
      <c r="S120" s="53" t="str">
        <f>TEXT(S119,"ימים")</f>
        <v>ימים</v>
      </c>
      <c r="T120" s="25" t="str">
        <f>TEXT(T121,"סך ליום")</f>
        <v/>
      </c>
      <c r="U120" s="62"/>
      <c r="V120" s="63"/>
      <c r="W120" s="63"/>
      <c r="X120" s="68" t="s">
        <v>12</v>
      </c>
      <c r="Y120" s="69"/>
      <c r="AA120" s="3"/>
      <c r="AB120" s="113"/>
      <c r="AC120" s="113"/>
      <c r="AD120" s="113"/>
      <c r="AE120" s="113"/>
      <c r="AF120" s="113"/>
      <c r="AG120" s="113"/>
      <c r="AH120" s="113"/>
    </row>
    <row r="121" spans="1:34" ht="15.75" customHeight="1" thickBot="1" x14ac:dyDescent="0.3">
      <c r="A121" s="2"/>
      <c r="C121" s="117"/>
      <c r="D121" s="118"/>
      <c r="E121" s="119"/>
      <c r="F121" s="51" t="str">
        <f>IF(SUMIF(J118,J118),IF(SUMIF(F122,F122),L118*F122,L118*$F$3),"")</f>
        <v/>
      </c>
      <c r="G121" s="47"/>
      <c r="H121" s="46" t="str">
        <f>IF(SUMIF(N118,N118),IF(SUMIF(H122,H122),P118*H122,P118*$F$4),"")</f>
        <v/>
      </c>
      <c r="I121" s="47"/>
      <c r="J121" s="46" t="str">
        <f>IF(SUMIF(R118,R118),IF(SUMIF(J122,J122),T118*J122,T118*$F$5),"")</f>
        <v/>
      </c>
      <c r="K121" s="47"/>
      <c r="L121" s="46" t="str">
        <f>IF(SUMIF(D118,D118),IF(SUMIF(L122,L122),L122*12/365*H118,IF(SUMIF($F$6,$F$6),$F$6*12/365*H118,"")),"")</f>
        <v/>
      </c>
      <c r="M121" s="47"/>
      <c r="N121" s="46" t="str">
        <f>IF(SUMIF(D118,D118),IF(SUMIF(N122,N122),N122*12/365*H118,IF(SUMIF($F$7,$F$7),$F$7*12/365*H118,"")),"")</f>
        <v/>
      </c>
      <c r="O121" s="47"/>
      <c r="P121" s="46" t="str">
        <f>IF(SUMIF(D118,D118),IF(SUMIF(P122,P122),P122*12/365*H118,IF(SUMIF($F$8,$F$8),$F$8*12/365*H118,"")),"")</f>
        <v/>
      </c>
      <c r="Q121" s="47"/>
      <c r="R121" s="46" t="str">
        <f>IF(SUMIF(D118,D118),IF(SUMIF(R122,R122),R122*12/365*H118,IF(SUMIF($F$9,$F$9),$F$9*12/365*H118,"")),"")</f>
        <v/>
      </c>
      <c r="S121" s="47"/>
      <c r="T121" s="26" t="str">
        <f>IF(SUMIF(U119,U119),U119/H118,"")</f>
        <v/>
      </c>
      <c r="U121" s="64"/>
      <c r="V121" s="65"/>
      <c r="W121" s="65"/>
      <c r="X121" s="48" t="str">
        <f>IF(SUMIF(X119,"&gt;0"),IF(X119=U119,"אין חוב",U119-X119),IF(SUMIF(U119,U119),"לא שולם",""))</f>
        <v/>
      </c>
      <c r="Y121" s="49"/>
      <c r="AA121" s="3"/>
      <c r="AB121" s="113"/>
      <c r="AC121" s="113"/>
      <c r="AD121" s="113"/>
      <c r="AE121" s="113"/>
      <c r="AF121" s="113"/>
      <c r="AG121" s="113"/>
      <c r="AH121" s="113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113"/>
      <c r="AC122" s="113"/>
      <c r="AD122" s="113"/>
      <c r="AE122" s="113"/>
      <c r="AF122" s="113"/>
      <c r="AG122" s="113"/>
      <c r="AH122" s="113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113"/>
      <c r="AC123" s="113"/>
      <c r="AD123" s="113"/>
      <c r="AE123" s="113"/>
      <c r="AF123" s="113"/>
      <c r="AG123" s="113"/>
      <c r="AH123" s="113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113"/>
      <c r="AC124" s="113"/>
      <c r="AD124" s="113"/>
      <c r="AE124" s="113"/>
      <c r="AF124" s="113"/>
      <c r="AG124" s="113"/>
      <c r="AH124" s="113"/>
    </row>
    <row r="125" spans="1:34" ht="15.75" x14ac:dyDescent="0.25">
      <c r="A125" s="2"/>
      <c r="C125" s="70" t="s">
        <v>10</v>
      </c>
      <c r="D125" s="72"/>
      <c r="E125" s="72"/>
      <c r="F125" s="72"/>
      <c r="G125" s="73"/>
      <c r="H125" s="18" t="str">
        <f>IF(SUMIF(D125,D125),D125-D118,"")</f>
        <v/>
      </c>
      <c r="I125" s="79" t="s">
        <v>14</v>
      </c>
      <c r="J125" s="54"/>
      <c r="K125" s="55"/>
      <c r="L125" s="19" t="str">
        <f>IF(SUMIF(J125,J125),J125-J118,"")</f>
        <v/>
      </c>
      <c r="M125" s="70" t="s">
        <v>13</v>
      </c>
      <c r="N125" s="54"/>
      <c r="O125" s="55"/>
      <c r="P125" s="19" t="str">
        <f>IF(SUMIF(N125,N125),N125-N118,"")</f>
        <v/>
      </c>
      <c r="Q125" s="70" t="s">
        <v>11</v>
      </c>
      <c r="R125" s="54"/>
      <c r="S125" s="55"/>
      <c r="T125" s="20" t="str">
        <f>IF(SUMIF(R125,R125),R125-R118,"")</f>
        <v/>
      </c>
      <c r="U125" s="58" t="s">
        <v>7</v>
      </c>
      <c r="V125" s="59"/>
      <c r="W125" s="59"/>
      <c r="X125" s="60" t="s">
        <v>8</v>
      </c>
      <c r="Y125" s="61"/>
      <c r="AA125" s="3"/>
      <c r="AB125" s="113"/>
      <c r="AC125" s="113"/>
      <c r="AD125" s="113"/>
      <c r="AE125" s="113"/>
      <c r="AF125" s="113"/>
      <c r="AG125" s="113"/>
      <c r="AH125" s="113"/>
    </row>
    <row r="126" spans="1:34" ht="15.75" customHeight="1" x14ac:dyDescent="0.25">
      <c r="A126" s="2"/>
      <c r="C126" s="71"/>
      <c r="D126" s="74"/>
      <c r="E126" s="74"/>
      <c r="F126" s="74"/>
      <c r="G126" s="75"/>
      <c r="H126" s="21" t="str">
        <f>TEXT(H125,"ימים")</f>
        <v/>
      </c>
      <c r="I126" s="80"/>
      <c r="J126" s="56"/>
      <c r="K126" s="57"/>
      <c r="L126" s="22" t="str">
        <f>TEXT(L125,"קוב")</f>
        <v/>
      </c>
      <c r="M126" s="71"/>
      <c r="N126" s="56"/>
      <c r="O126" s="57"/>
      <c r="P126" s="23" t="str">
        <f>TEXT(P125,"קוט''ש")</f>
        <v/>
      </c>
      <c r="Q126" s="71"/>
      <c r="R126" s="56"/>
      <c r="S126" s="57"/>
      <c r="T126" s="24" t="str">
        <f>TEXT(T125,"מ''ק")</f>
        <v/>
      </c>
      <c r="U126" s="62" t="str">
        <f>IF(SUM(C128:S128)&gt;0,ROUND(SUM(C128:S128),2),"")</f>
        <v/>
      </c>
      <c r="V126" s="63"/>
      <c r="W126" s="63"/>
      <c r="X126" s="66"/>
      <c r="Y126" s="67"/>
      <c r="AA126" s="3"/>
      <c r="AB126" s="113"/>
      <c r="AC126" s="113"/>
      <c r="AD126" s="113"/>
      <c r="AE126" s="113"/>
      <c r="AF126" s="113"/>
      <c r="AG126" s="113"/>
      <c r="AH126" s="113"/>
    </row>
    <row r="127" spans="1:34" ht="15" customHeight="1" x14ac:dyDescent="0.25">
      <c r="A127" s="2"/>
      <c r="C127" s="114"/>
      <c r="D127" s="115"/>
      <c r="E127" s="116"/>
      <c r="F127" s="112" t="str">
        <f>TEXT(F128,"מים")</f>
        <v/>
      </c>
      <c r="G127" s="53" t="str">
        <f>TEXT(G126,"ימים")</f>
        <v>ימים</v>
      </c>
      <c r="H127" s="52" t="str">
        <f>TEXT(H128,"חשמל")</f>
        <v/>
      </c>
      <c r="I127" s="53" t="str">
        <f>TEXT(I126,"ימים")</f>
        <v>ימים</v>
      </c>
      <c r="J127" s="52" t="str">
        <f>TEXT(J128,"גז")</f>
        <v/>
      </c>
      <c r="K127" s="53" t="str">
        <f>TEXT(K126,"ימים")</f>
        <v>ימים</v>
      </c>
      <c r="L127" s="52" t="str">
        <f>TEXT(L128,"ארנונה")</f>
        <v/>
      </c>
      <c r="M127" s="53" t="str">
        <f>TEXT(M126,"ימים")</f>
        <v>ימים</v>
      </c>
      <c r="N127" s="52" t="str">
        <f>TEXT(N128,"גז חודשי")</f>
        <v/>
      </c>
      <c r="O127" s="53" t="str">
        <f>TEXT(O126,"ימים")</f>
        <v>ימים</v>
      </c>
      <c r="P127" s="52" t="str">
        <f>TEXT(P128,"תשלום קבוע")</f>
        <v/>
      </c>
      <c r="Q127" s="53" t="str">
        <f>TEXT(Q126,"ימים")</f>
        <v>ימים</v>
      </c>
      <c r="R127" s="52" t="str">
        <f>TEXT(R128,D121)</f>
        <v/>
      </c>
      <c r="S127" s="53" t="str">
        <f>TEXT(S126,"ימים")</f>
        <v>ימים</v>
      </c>
      <c r="T127" s="25" t="str">
        <f>TEXT(T128,"סך ליום")</f>
        <v/>
      </c>
      <c r="U127" s="62"/>
      <c r="V127" s="63"/>
      <c r="W127" s="63"/>
      <c r="X127" s="68" t="s">
        <v>12</v>
      </c>
      <c r="Y127" s="69"/>
      <c r="AA127" s="3"/>
      <c r="AB127" s="113"/>
      <c r="AC127" s="113"/>
      <c r="AD127" s="113"/>
      <c r="AE127" s="113"/>
      <c r="AF127" s="113"/>
      <c r="AG127" s="113"/>
      <c r="AH127" s="113"/>
    </row>
    <row r="128" spans="1:34" ht="15.75" customHeight="1" thickBot="1" x14ac:dyDescent="0.3">
      <c r="A128" s="2"/>
      <c r="C128" s="117"/>
      <c r="D128" s="118"/>
      <c r="E128" s="119"/>
      <c r="F128" s="51" t="str">
        <f>IF(SUMIF(J125,J125),IF(SUMIF(F129,F129),L125*F129,L125*$F$3),"")</f>
        <v/>
      </c>
      <c r="G128" s="47"/>
      <c r="H128" s="46" t="str">
        <f>IF(SUMIF(N125,N125),IF(SUMIF(H129,H129),P125*H129,P125*$F$4),"")</f>
        <v/>
      </c>
      <c r="I128" s="47"/>
      <c r="J128" s="46" t="str">
        <f>IF(SUMIF(R125,R125),IF(SUMIF(J129,J129),T125*J129,T125*$F$5),"")</f>
        <v/>
      </c>
      <c r="K128" s="47"/>
      <c r="L128" s="46" t="str">
        <f>IF(SUMIF(D125,D125),IF(SUMIF(L129,L129),L129*12/365*H125,IF(SUMIF($F$6,$F$6),$F$6*12/365*H125,"")),"")</f>
        <v/>
      </c>
      <c r="M128" s="47"/>
      <c r="N128" s="46" t="str">
        <f>IF(SUMIF(D125,D125),IF(SUMIF(N129,N129),N129*12/365*H125,IF(SUMIF($F$7,$F$7),$F$7*12/365*H125,"")),"")</f>
        <v/>
      </c>
      <c r="O128" s="47"/>
      <c r="P128" s="46" t="str">
        <f>IF(SUMIF(D125,D125),IF(SUMIF(P129,P129),P129*12/365*H125,IF(SUMIF($F$8,$F$8),$F$8*12/365*H125,"")),"")</f>
        <v/>
      </c>
      <c r="Q128" s="47"/>
      <c r="R128" s="46" t="str">
        <f>IF(SUMIF(D125,D125),IF(SUMIF(R129,R129),R129*12/365*H125,IF(SUMIF($F$9,$F$9),$F$9*12/365*H125,"")),"")</f>
        <v/>
      </c>
      <c r="S128" s="47"/>
      <c r="T128" s="26" t="str">
        <f>IF(SUMIF(U126,U126),U126/H125,"")</f>
        <v/>
      </c>
      <c r="U128" s="64"/>
      <c r="V128" s="65"/>
      <c r="W128" s="65"/>
      <c r="X128" s="48" t="str">
        <f>IF(SUMIF(X126,"&gt;0"),IF(X126=U126,"אין חוב",U126-X126),IF(SUMIF(U126,U126),"לא שולם",""))</f>
        <v/>
      </c>
      <c r="Y128" s="49"/>
      <c r="AA128" s="3"/>
      <c r="AB128" s="113"/>
      <c r="AC128" s="113"/>
      <c r="AD128" s="113"/>
      <c r="AE128" s="113"/>
      <c r="AF128" s="113"/>
      <c r="AG128" s="113"/>
      <c r="AH128" s="113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113"/>
      <c r="AC129" s="113"/>
      <c r="AD129" s="113"/>
      <c r="AE129" s="113"/>
      <c r="AF129" s="113"/>
      <c r="AG129" s="113"/>
      <c r="AH129" s="113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113"/>
      <c r="AC130" s="113"/>
      <c r="AD130" s="113"/>
      <c r="AE130" s="113"/>
      <c r="AF130" s="113"/>
      <c r="AG130" s="113"/>
      <c r="AH130" s="113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113"/>
      <c r="AC131" s="113"/>
      <c r="AD131" s="113"/>
      <c r="AE131" s="113"/>
      <c r="AF131" s="113"/>
      <c r="AG131" s="113"/>
      <c r="AH131" s="113"/>
    </row>
    <row r="132" spans="1:34" ht="15.75" x14ac:dyDescent="0.25">
      <c r="A132" s="2"/>
      <c r="C132" s="70" t="s">
        <v>10</v>
      </c>
      <c r="D132" s="72"/>
      <c r="E132" s="72"/>
      <c r="F132" s="72"/>
      <c r="G132" s="73"/>
      <c r="H132" s="18" t="str">
        <f>IF(SUMIF(D132,D132),D132-D125,"")</f>
        <v/>
      </c>
      <c r="I132" s="79" t="s">
        <v>14</v>
      </c>
      <c r="J132" s="54"/>
      <c r="K132" s="55"/>
      <c r="L132" s="19" t="str">
        <f>IF(SUMIF(J132,J132),J132-J125,"")</f>
        <v/>
      </c>
      <c r="M132" s="70" t="s">
        <v>13</v>
      </c>
      <c r="N132" s="54"/>
      <c r="O132" s="55"/>
      <c r="P132" s="19" t="str">
        <f>IF(SUMIF(N132,N132),N132-N125,"")</f>
        <v/>
      </c>
      <c r="Q132" s="70" t="s">
        <v>11</v>
      </c>
      <c r="R132" s="54"/>
      <c r="S132" s="55"/>
      <c r="T132" s="20" t="str">
        <f>IF(SUMIF(R132,R132),R132-R125,"")</f>
        <v/>
      </c>
      <c r="U132" s="58" t="s">
        <v>7</v>
      </c>
      <c r="V132" s="59"/>
      <c r="W132" s="59"/>
      <c r="X132" s="60" t="s">
        <v>8</v>
      </c>
      <c r="Y132" s="61"/>
      <c r="AA132" s="3"/>
      <c r="AB132" s="113"/>
      <c r="AC132" s="113"/>
      <c r="AD132" s="113"/>
      <c r="AE132" s="113"/>
      <c r="AF132" s="113"/>
      <c r="AG132" s="113"/>
      <c r="AH132" s="113"/>
    </row>
    <row r="133" spans="1:34" ht="15.75" customHeight="1" x14ac:dyDescent="0.25">
      <c r="A133" s="2"/>
      <c r="C133" s="71"/>
      <c r="D133" s="74"/>
      <c r="E133" s="74"/>
      <c r="F133" s="74"/>
      <c r="G133" s="75"/>
      <c r="H133" s="21" t="str">
        <f>TEXT(H132,"ימים")</f>
        <v/>
      </c>
      <c r="I133" s="80"/>
      <c r="J133" s="56"/>
      <c r="K133" s="57"/>
      <c r="L133" s="22" t="str">
        <f>TEXT(L132,"קוב")</f>
        <v/>
      </c>
      <c r="M133" s="71"/>
      <c r="N133" s="56"/>
      <c r="O133" s="57"/>
      <c r="P133" s="23" t="str">
        <f>TEXT(P132,"קוט''ש")</f>
        <v/>
      </c>
      <c r="Q133" s="71"/>
      <c r="R133" s="56"/>
      <c r="S133" s="57"/>
      <c r="T133" s="24" t="str">
        <f>TEXT(T132,"מ''ק")</f>
        <v/>
      </c>
      <c r="U133" s="62" t="str">
        <f>IF(SUM(C135:S135)&gt;0,ROUND(SUM(C135:S135),2),"")</f>
        <v/>
      </c>
      <c r="V133" s="63"/>
      <c r="W133" s="63"/>
      <c r="X133" s="66"/>
      <c r="Y133" s="67"/>
      <c r="AA133" s="3"/>
      <c r="AB133" s="113"/>
      <c r="AC133" s="113"/>
      <c r="AD133" s="113"/>
      <c r="AE133" s="113"/>
      <c r="AF133" s="113"/>
      <c r="AG133" s="113"/>
      <c r="AH133" s="113"/>
    </row>
    <row r="134" spans="1:34" ht="15" customHeight="1" x14ac:dyDescent="0.25">
      <c r="A134" s="2"/>
      <c r="C134" s="114"/>
      <c r="D134" s="115"/>
      <c r="E134" s="116"/>
      <c r="F134" s="112" t="str">
        <f>TEXT(F135,"מים")</f>
        <v/>
      </c>
      <c r="G134" s="53" t="str">
        <f>TEXT(G133,"ימים")</f>
        <v>ימים</v>
      </c>
      <c r="H134" s="52" t="str">
        <f>TEXT(H135,"חשמל")</f>
        <v/>
      </c>
      <c r="I134" s="53" t="str">
        <f>TEXT(I133,"ימים")</f>
        <v>ימים</v>
      </c>
      <c r="J134" s="52" t="str">
        <f>TEXT(J135,"גז")</f>
        <v/>
      </c>
      <c r="K134" s="53" t="str">
        <f>TEXT(K133,"ימים")</f>
        <v>ימים</v>
      </c>
      <c r="L134" s="52" t="str">
        <f>TEXT(L135,"ארנונה")</f>
        <v/>
      </c>
      <c r="M134" s="53" t="str">
        <f>TEXT(M133,"ימים")</f>
        <v>ימים</v>
      </c>
      <c r="N134" s="52" t="str">
        <f>TEXT(N135,"גז חודשי")</f>
        <v/>
      </c>
      <c r="O134" s="53" t="str">
        <f>TEXT(O133,"ימים")</f>
        <v>ימים</v>
      </c>
      <c r="P134" s="52" t="str">
        <f>TEXT(P135,"תשלום קבוע")</f>
        <v/>
      </c>
      <c r="Q134" s="53" t="str">
        <f>TEXT(Q133,"ימים")</f>
        <v>ימים</v>
      </c>
      <c r="R134" s="52" t="str">
        <f>TEXT(R135,D128)</f>
        <v/>
      </c>
      <c r="S134" s="53" t="str">
        <f>TEXT(S133,"ימים")</f>
        <v>ימים</v>
      </c>
      <c r="T134" s="25" t="str">
        <f>TEXT(T135,"סך ליום")</f>
        <v/>
      </c>
      <c r="U134" s="62"/>
      <c r="V134" s="63"/>
      <c r="W134" s="63"/>
      <c r="X134" s="68" t="s">
        <v>12</v>
      </c>
      <c r="Y134" s="69"/>
      <c r="AA134" s="3"/>
      <c r="AB134" s="113"/>
      <c r="AC134" s="113"/>
      <c r="AD134" s="113"/>
      <c r="AE134" s="113"/>
      <c r="AF134" s="113"/>
      <c r="AG134" s="113"/>
      <c r="AH134" s="113"/>
    </row>
    <row r="135" spans="1:34" ht="15.75" customHeight="1" thickBot="1" x14ac:dyDescent="0.3">
      <c r="A135" s="2"/>
      <c r="C135" s="117"/>
      <c r="D135" s="118"/>
      <c r="E135" s="119"/>
      <c r="F135" s="51" t="str">
        <f>IF(SUMIF(J132,J132),IF(SUMIF(F136,F136),L132*F136,L132*$F$3),"")</f>
        <v/>
      </c>
      <c r="G135" s="47"/>
      <c r="H135" s="46" t="str">
        <f>IF(SUMIF(N132,N132),IF(SUMIF(H136,H136),P132*H136,P132*$F$4),"")</f>
        <v/>
      </c>
      <c r="I135" s="47"/>
      <c r="J135" s="46" t="str">
        <f>IF(SUMIF(R132,R132),IF(SUMIF(J136,J136),T132*J136,T132*$F$5),"")</f>
        <v/>
      </c>
      <c r="K135" s="47"/>
      <c r="L135" s="46" t="str">
        <f>IF(SUMIF(D132,D132),IF(SUMIF(L136,L136),L136*12/365*H132,IF(SUMIF($F$6,$F$6),$F$6*12/365*H132,"")),"")</f>
        <v/>
      </c>
      <c r="M135" s="47"/>
      <c r="N135" s="46" t="str">
        <f>IF(SUMIF(D132,D132),IF(SUMIF(N136,N136),N136*12/365*H132,IF(SUMIF($F$7,$F$7),$F$7*12/365*H132,"")),"")</f>
        <v/>
      </c>
      <c r="O135" s="47"/>
      <c r="P135" s="46" t="str">
        <f>IF(SUMIF(D132,D132),IF(SUMIF(P136,P136),P136*12/365*H132,IF(SUMIF($F$8,$F$8),$F$8*12/365*H132,"")),"")</f>
        <v/>
      </c>
      <c r="Q135" s="47"/>
      <c r="R135" s="46" t="str">
        <f>IF(SUMIF(D132,D132),IF(SUMIF(R136,R136),R136*12/365*H132,IF(SUMIF($F$9,$F$9),$F$9*12/365*H132,"")),"")</f>
        <v/>
      </c>
      <c r="S135" s="47"/>
      <c r="T135" s="26" t="str">
        <f>IF(SUMIF(U133,U133),U133/H132,"")</f>
        <v/>
      </c>
      <c r="U135" s="64"/>
      <c r="V135" s="65"/>
      <c r="W135" s="65"/>
      <c r="X135" s="48" t="str">
        <f>IF(SUMIF(X133,"&gt;0"),IF(X133=U133,"אין חוב",U133-X133),IF(SUMIF(U133,U133),"לא שולם",""))</f>
        <v/>
      </c>
      <c r="Y135" s="49"/>
      <c r="AA135" s="3"/>
      <c r="AB135" s="113"/>
      <c r="AC135" s="113"/>
      <c r="AD135" s="113"/>
      <c r="AE135" s="113"/>
      <c r="AF135" s="113"/>
      <c r="AG135" s="113"/>
      <c r="AH135" s="113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113"/>
      <c r="AC136" s="113"/>
      <c r="AD136" s="113"/>
      <c r="AE136" s="113"/>
      <c r="AF136" s="113"/>
      <c r="AG136" s="113"/>
      <c r="AH136" s="113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113"/>
      <c r="AC137" s="113"/>
      <c r="AD137" s="113"/>
      <c r="AE137" s="113"/>
      <c r="AF137" s="113"/>
      <c r="AG137" s="113"/>
      <c r="AH137" s="113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113"/>
      <c r="AC138" s="113"/>
      <c r="AD138" s="113"/>
      <c r="AE138" s="113"/>
      <c r="AF138" s="113"/>
      <c r="AG138" s="113"/>
      <c r="AH138" s="113"/>
    </row>
    <row r="139" spans="1:34" ht="15.75" x14ac:dyDescent="0.25">
      <c r="A139" s="2"/>
      <c r="C139" s="70" t="s">
        <v>10</v>
      </c>
      <c r="D139" s="72"/>
      <c r="E139" s="72"/>
      <c r="F139" s="72"/>
      <c r="G139" s="73"/>
      <c r="H139" s="18" t="str">
        <f>IF(SUMIF(D139,D139),D139-D132,"")</f>
        <v/>
      </c>
      <c r="I139" s="79" t="s">
        <v>14</v>
      </c>
      <c r="J139" s="54"/>
      <c r="K139" s="55"/>
      <c r="L139" s="19" t="str">
        <f>IF(SUMIF(J139,J139),J139-J132,"")</f>
        <v/>
      </c>
      <c r="M139" s="70" t="s">
        <v>13</v>
      </c>
      <c r="N139" s="54"/>
      <c r="O139" s="55"/>
      <c r="P139" s="19" t="str">
        <f>IF(SUMIF(N139,N139),N139-N132,"")</f>
        <v/>
      </c>
      <c r="Q139" s="70" t="s">
        <v>11</v>
      </c>
      <c r="R139" s="54"/>
      <c r="S139" s="55"/>
      <c r="T139" s="20" t="str">
        <f>IF(SUMIF(R139,R139),R139-R132,"")</f>
        <v/>
      </c>
      <c r="U139" s="58" t="s">
        <v>7</v>
      </c>
      <c r="V139" s="59"/>
      <c r="W139" s="59"/>
      <c r="X139" s="60" t="s">
        <v>8</v>
      </c>
      <c r="Y139" s="61"/>
      <c r="AA139" s="3"/>
      <c r="AB139" s="113"/>
      <c r="AC139" s="113"/>
      <c r="AD139" s="113"/>
      <c r="AE139" s="113"/>
      <c r="AF139" s="113"/>
      <c r="AG139" s="113"/>
      <c r="AH139" s="113"/>
    </row>
    <row r="140" spans="1:34" ht="15.75" customHeight="1" x14ac:dyDescent="0.25">
      <c r="A140" s="2"/>
      <c r="C140" s="71"/>
      <c r="D140" s="74"/>
      <c r="E140" s="74"/>
      <c r="F140" s="74"/>
      <c r="G140" s="75"/>
      <c r="H140" s="21" t="str">
        <f>TEXT(H139,"ימים")</f>
        <v/>
      </c>
      <c r="I140" s="80"/>
      <c r="J140" s="56"/>
      <c r="K140" s="57"/>
      <c r="L140" s="22" t="str">
        <f>TEXT(L139,"קוב")</f>
        <v/>
      </c>
      <c r="M140" s="71"/>
      <c r="N140" s="56"/>
      <c r="O140" s="57"/>
      <c r="P140" s="23" t="str">
        <f>TEXT(P139,"קוט''ש")</f>
        <v/>
      </c>
      <c r="Q140" s="71"/>
      <c r="R140" s="56"/>
      <c r="S140" s="57"/>
      <c r="T140" s="24" t="str">
        <f>TEXT(T139,"מ''ק")</f>
        <v/>
      </c>
      <c r="U140" s="62" t="str">
        <f>IF(SUM(C142:S142)&gt;0,ROUND(SUM(C142:S142),2),"")</f>
        <v/>
      </c>
      <c r="V140" s="63"/>
      <c r="W140" s="63"/>
      <c r="X140" s="66"/>
      <c r="Y140" s="67"/>
      <c r="AA140" s="3"/>
      <c r="AB140" s="113"/>
      <c r="AC140" s="113"/>
      <c r="AD140" s="113"/>
      <c r="AE140" s="113"/>
      <c r="AF140" s="113"/>
      <c r="AG140" s="113"/>
      <c r="AH140" s="113"/>
    </row>
    <row r="141" spans="1:34" ht="15" customHeight="1" x14ac:dyDescent="0.25">
      <c r="A141" s="2"/>
      <c r="C141" s="114"/>
      <c r="D141" s="115"/>
      <c r="E141" s="116"/>
      <c r="F141" s="112" t="str">
        <f>TEXT(F142,"מים")</f>
        <v/>
      </c>
      <c r="G141" s="53" t="str">
        <f>TEXT(G140,"ימים")</f>
        <v>ימים</v>
      </c>
      <c r="H141" s="52" t="str">
        <f>TEXT(H142,"חשמל")</f>
        <v/>
      </c>
      <c r="I141" s="53" t="str">
        <f>TEXT(I140,"ימים")</f>
        <v>ימים</v>
      </c>
      <c r="J141" s="52" t="str">
        <f>TEXT(J142,"גז")</f>
        <v/>
      </c>
      <c r="K141" s="53" t="str">
        <f>TEXT(K140,"ימים")</f>
        <v>ימים</v>
      </c>
      <c r="L141" s="52" t="str">
        <f>TEXT(L142,"ארנונה")</f>
        <v/>
      </c>
      <c r="M141" s="53" t="str">
        <f>TEXT(M140,"ימים")</f>
        <v>ימים</v>
      </c>
      <c r="N141" s="52" t="str">
        <f>TEXT(N142,"גז חודשי")</f>
        <v/>
      </c>
      <c r="O141" s="53" t="str">
        <f>TEXT(O140,"ימים")</f>
        <v>ימים</v>
      </c>
      <c r="P141" s="52" t="str">
        <f>TEXT(P142,"תשלום קבוע")</f>
        <v/>
      </c>
      <c r="Q141" s="53" t="str">
        <f>TEXT(Q140,"ימים")</f>
        <v>ימים</v>
      </c>
      <c r="R141" s="52" t="str">
        <f>TEXT(R142,D135)</f>
        <v/>
      </c>
      <c r="S141" s="53" t="str">
        <f>TEXT(S140,"ימים")</f>
        <v>ימים</v>
      </c>
      <c r="T141" s="25" t="str">
        <f>TEXT(T142,"סך ליום")</f>
        <v/>
      </c>
      <c r="U141" s="62"/>
      <c r="V141" s="63"/>
      <c r="W141" s="63"/>
      <c r="X141" s="68" t="s">
        <v>12</v>
      </c>
      <c r="Y141" s="69"/>
      <c r="AA141" s="3"/>
      <c r="AB141" s="113"/>
      <c r="AC141" s="113"/>
      <c r="AD141" s="113"/>
      <c r="AE141" s="113"/>
      <c r="AF141" s="113"/>
      <c r="AG141" s="113"/>
      <c r="AH141" s="113"/>
    </row>
    <row r="142" spans="1:34" ht="15.75" customHeight="1" thickBot="1" x14ac:dyDescent="0.3">
      <c r="A142" s="2"/>
      <c r="C142" s="117"/>
      <c r="D142" s="118"/>
      <c r="E142" s="119"/>
      <c r="F142" s="51" t="str">
        <f>IF(SUMIF(J139,J139),IF(SUMIF(F143,F143),L139*F143,L139*$F$3),"")</f>
        <v/>
      </c>
      <c r="G142" s="47"/>
      <c r="H142" s="46" t="str">
        <f>IF(SUMIF(N139,N139),IF(SUMIF(H143,H143),P139*H143,P139*$F$4),"")</f>
        <v/>
      </c>
      <c r="I142" s="47"/>
      <c r="J142" s="46" t="str">
        <f>IF(SUMIF(R139,R139),IF(SUMIF(J143,J143),T139*J143,T139*$F$5),"")</f>
        <v/>
      </c>
      <c r="K142" s="47"/>
      <c r="L142" s="46" t="str">
        <f>IF(SUMIF(D139,D139),IF(SUMIF(L143,L143),L143*12/365*H139,IF(SUMIF($F$6,$F$6),$F$6*12/365*H139,"")),"")</f>
        <v/>
      </c>
      <c r="M142" s="47"/>
      <c r="N142" s="46" t="str">
        <f>IF(SUMIF(D139,D139),IF(SUMIF(N143,N143),N143*12/365*H139,IF(SUMIF($F$7,$F$7),$F$7*12/365*H139,"")),"")</f>
        <v/>
      </c>
      <c r="O142" s="47"/>
      <c r="P142" s="46" t="str">
        <f>IF(SUMIF(D139,D139),IF(SUMIF(P143,P143),P143*12/365*H139,IF(SUMIF($F$8,$F$8),$F$8*12/365*H139,"")),"")</f>
        <v/>
      </c>
      <c r="Q142" s="47"/>
      <c r="R142" s="46" t="str">
        <f>IF(SUMIF(D139,D139),IF(SUMIF(R143,R143),R143*12/365*H139,IF(SUMIF($F$9,$F$9),$F$9*12/365*H139,"")),"")</f>
        <v/>
      </c>
      <c r="S142" s="47"/>
      <c r="T142" s="26" t="str">
        <f>IF(SUMIF(U140,U140),U140/H139,"")</f>
        <v/>
      </c>
      <c r="U142" s="64"/>
      <c r="V142" s="65"/>
      <c r="W142" s="65"/>
      <c r="X142" s="48" t="str">
        <f>IF(SUMIF(X140,"&gt;0"),IF(X140=U140,"אין חוב",U140-X140),IF(SUMIF(U140,U140),"לא שולם",""))</f>
        <v/>
      </c>
      <c r="Y142" s="49"/>
      <c r="AA142" s="3"/>
      <c r="AB142" s="113"/>
      <c r="AC142" s="113"/>
      <c r="AD142" s="113"/>
      <c r="AE142" s="113"/>
      <c r="AF142" s="113"/>
      <c r="AG142" s="113"/>
      <c r="AH142" s="113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113"/>
      <c r="AC143" s="113"/>
      <c r="AD143" s="113"/>
      <c r="AE143" s="113"/>
      <c r="AF143" s="113"/>
      <c r="AG143" s="113"/>
      <c r="AH143" s="113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113"/>
      <c r="AC144" s="113"/>
      <c r="AD144" s="113"/>
      <c r="AE144" s="113"/>
      <c r="AF144" s="113"/>
      <c r="AG144" s="113"/>
      <c r="AH144" s="113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113"/>
      <c r="AC145" s="113"/>
      <c r="AD145" s="113"/>
      <c r="AE145" s="113"/>
      <c r="AF145" s="113"/>
      <c r="AG145" s="113"/>
      <c r="AH145" s="113"/>
    </row>
    <row r="146" spans="1:34" ht="15.75" x14ac:dyDescent="0.25">
      <c r="A146" s="2"/>
      <c r="C146" s="70" t="s">
        <v>10</v>
      </c>
      <c r="D146" s="72"/>
      <c r="E146" s="72"/>
      <c r="F146" s="72"/>
      <c r="G146" s="73"/>
      <c r="H146" s="18" t="str">
        <f>IF(SUMIF(D146,D146),D146-D139,"")</f>
        <v/>
      </c>
      <c r="I146" s="79" t="s">
        <v>14</v>
      </c>
      <c r="J146" s="54"/>
      <c r="K146" s="55"/>
      <c r="L146" s="19" t="str">
        <f>IF(SUMIF(J146,J146),J146-J139,"")</f>
        <v/>
      </c>
      <c r="M146" s="70" t="s">
        <v>13</v>
      </c>
      <c r="N146" s="54"/>
      <c r="O146" s="55"/>
      <c r="P146" s="19" t="str">
        <f>IF(SUMIF(N146,N146),N146-N139,"")</f>
        <v/>
      </c>
      <c r="Q146" s="70" t="s">
        <v>11</v>
      </c>
      <c r="R146" s="54"/>
      <c r="S146" s="55"/>
      <c r="T146" s="20" t="str">
        <f>IF(SUMIF(R146,R146),R146-R139,"")</f>
        <v/>
      </c>
      <c r="U146" s="58" t="s">
        <v>7</v>
      </c>
      <c r="V146" s="59"/>
      <c r="W146" s="59"/>
      <c r="X146" s="60" t="s">
        <v>8</v>
      </c>
      <c r="Y146" s="61"/>
      <c r="AA146" s="3"/>
      <c r="AB146" s="113"/>
      <c r="AC146" s="113"/>
      <c r="AD146" s="113"/>
      <c r="AE146" s="113"/>
      <c r="AF146" s="113"/>
      <c r="AG146" s="113"/>
      <c r="AH146" s="113"/>
    </row>
    <row r="147" spans="1:34" ht="15.75" customHeight="1" x14ac:dyDescent="0.25">
      <c r="A147" s="2"/>
      <c r="C147" s="71"/>
      <c r="D147" s="74"/>
      <c r="E147" s="74"/>
      <c r="F147" s="74"/>
      <c r="G147" s="75"/>
      <c r="H147" s="21" t="str">
        <f>TEXT(H146,"ימים")</f>
        <v/>
      </c>
      <c r="I147" s="80"/>
      <c r="J147" s="56"/>
      <c r="K147" s="57"/>
      <c r="L147" s="22" t="str">
        <f>TEXT(L146,"קוב")</f>
        <v/>
      </c>
      <c r="M147" s="71"/>
      <c r="N147" s="56"/>
      <c r="O147" s="57"/>
      <c r="P147" s="23" t="str">
        <f>TEXT(P146,"קוט''ש")</f>
        <v/>
      </c>
      <c r="Q147" s="71"/>
      <c r="R147" s="56"/>
      <c r="S147" s="57"/>
      <c r="T147" s="24" t="str">
        <f>TEXT(T146,"מ''ק")</f>
        <v/>
      </c>
      <c r="U147" s="62" t="str">
        <f>IF(SUM(C149:S149)&gt;0,ROUND(SUM(C149:S149),2),"")</f>
        <v/>
      </c>
      <c r="V147" s="63"/>
      <c r="W147" s="63"/>
      <c r="X147" s="66"/>
      <c r="Y147" s="67"/>
      <c r="AA147" s="3"/>
      <c r="AB147" s="113"/>
      <c r="AC147" s="113"/>
      <c r="AD147" s="113"/>
      <c r="AE147" s="113"/>
      <c r="AF147" s="113"/>
      <c r="AG147" s="113"/>
      <c r="AH147" s="113"/>
    </row>
    <row r="148" spans="1:34" ht="15" customHeight="1" x14ac:dyDescent="0.25">
      <c r="A148" s="2"/>
      <c r="C148" s="114"/>
      <c r="D148" s="115"/>
      <c r="E148" s="116"/>
      <c r="F148" s="112" t="str">
        <f>TEXT(F149,"מים")</f>
        <v/>
      </c>
      <c r="G148" s="53" t="str">
        <f>TEXT(G147,"ימים")</f>
        <v>ימים</v>
      </c>
      <c r="H148" s="52" t="str">
        <f>TEXT(H149,"חשמל")</f>
        <v/>
      </c>
      <c r="I148" s="53" t="str">
        <f>TEXT(I147,"ימים")</f>
        <v>ימים</v>
      </c>
      <c r="J148" s="52" t="str">
        <f>TEXT(J149,"גז")</f>
        <v/>
      </c>
      <c r="K148" s="53" t="str">
        <f>TEXT(K147,"ימים")</f>
        <v>ימים</v>
      </c>
      <c r="L148" s="52" t="str">
        <f>TEXT(L149,"ארנונה")</f>
        <v/>
      </c>
      <c r="M148" s="53" t="str">
        <f>TEXT(M147,"ימים")</f>
        <v>ימים</v>
      </c>
      <c r="N148" s="52" t="str">
        <f>TEXT(N149,"גז חודשי")</f>
        <v/>
      </c>
      <c r="O148" s="53" t="str">
        <f>TEXT(O147,"ימים")</f>
        <v>ימים</v>
      </c>
      <c r="P148" s="52" t="str">
        <f>TEXT(P149,"תשלום קבוע")</f>
        <v/>
      </c>
      <c r="Q148" s="53" t="str">
        <f>TEXT(Q147,"ימים")</f>
        <v>ימים</v>
      </c>
      <c r="R148" s="52" t="str">
        <f>TEXT(R149,D142)</f>
        <v/>
      </c>
      <c r="S148" s="53" t="str">
        <f>TEXT(S147,"ימים")</f>
        <v>ימים</v>
      </c>
      <c r="T148" s="25" t="str">
        <f>TEXT(T149,"סך ליום")</f>
        <v/>
      </c>
      <c r="U148" s="62"/>
      <c r="V148" s="63"/>
      <c r="W148" s="63"/>
      <c r="X148" s="68" t="s">
        <v>12</v>
      </c>
      <c r="Y148" s="69"/>
      <c r="AA148" s="3"/>
      <c r="AB148" s="113"/>
      <c r="AC148" s="113"/>
      <c r="AD148" s="113"/>
      <c r="AE148" s="113"/>
      <c r="AF148" s="113"/>
      <c r="AG148" s="113"/>
      <c r="AH148" s="113"/>
    </row>
    <row r="149" spans="1:34" ht="15.75" customHeight="1" thickBot="1" x14ac:dyDescent="0.3">
      <c r="A149" s="2"/>
      <c r="C149" s="117"/>
      <c r="D149" s="118"/>
      <c r="E149" s="119"/>
      <c r="F149" s="51" t="str">
        <f>IF(SUMIF(J146,J146),IF(SUMIF(F150,F150),L146*F150,L146*$F$3),"")</f>
        <v/>
      </c>
      <c r="G149" s="47"/>
      <c r="H149" s="46" t="str">
        <f>IF(SUMIF(N146,N146),IF(SUMIF(H150,H150),P146*H150,P146*$F$4),"")</f>
        <v/>
      </c>
      <c r="I149" s="47"/>
      <c r="J149" s="46" t="str">
        <f>IF(SUMIF(R146,R146),IF(SUMIF(J150,J150),T146*J150,T146*$F$5),"")</f>
        <v/>
      </c>
      <c r="K149" s="47"/>
      <c r="L149" s="46" t="str">
        <f>IF(SUMIF(D146,D146),IF(SUMIF(L150,L150),L150*12/365*H146,IF(SUMIF($F$6,$F$6),$F$6*12/365*H146,"")),"")</f>
        <v/>
      </c>
      <c r="M149" s="47"/>
      <c r="N149" s="46" t="str">
        <f>IF(SUMIF(D146,D146),IF(SUMIF(N150,N150),N150*12/365*H146,IF(SUMIF($F$7,$F$7),$F$7*12/365*H146,"")),"")</f>
        <v/>
      </c>
      <c r="O149" s="47"/>
      <c r="P149" s="46" t="str">
        <f>IF(SUMIF(D146,D146),IF(SUMIF(P150,P150),P150*12/365*H146,IF(SUMIF($F$8,$F$8),$F$8*12/365*H146,"")),"")</f>
        <v/>
      </c>
      <c r="Q149" s="47"/>
      <c r="R149" s="46" t="str">
        <f>IF(SUMIF(D146,D146),IF(SUMIF(R150,R150),R150*12/365*H146,IF(SUMIF($F$9,$F$9),$F$9*12/365*H146,"")),"")</f>
        <v/>
      </c>
      <c r="S149" s="47"/>
      <c r="T149" s="26" t="str">
        <f>IF(SUMIF(U147,U147),U147/H146,"")</f>
        <v/>
      </c>
      <c r="U149" s="64"/>
      <c r="V149" s="65"/>
      <c r="W149" s="65"/>
      <c r="X149" s="48" t="str">
        <f>IF(SUMIF(X147,"&gt;0"),IF(X147=U147,"אין חוב",U147-X147),IF(SUMIF(U147,U147),"לא שולם",""))</f>
        <v/>
      </c>
      <c r="Y149" s="49"/>
      <c r="AA149" s="3"/>
      <c r="AB149" s="113"/>
      <c r="AC149" s="113"/>
      <c r="AD149" s="113"/>
      <c r="AE149" s="113"/>
      <c r="AF149" s="113"/>
      <c r="AG149" s="113"/>
      <c r="AH149" s="113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R149:S149"/>
    <mergeCell ref="X149:Y149"/>
    <mergeCell ref="F150:G150"/>
    <mergeCell ref="H150:I150"/>
    <mergeCell ref="J150:K150"/>
    <mergeCell ref="L150:M150"/>
    <mergeCell ref="N150:O150"/>
    <mergeCell ref="P150:Q150"/>
    <mergeCell ref="R150:S150"/>
    <mergeCell ref="D149:E149"/>
    <mergeCell ref="F149:G149"/>
    <mergeCell ref="H149:I149"/>
    <mergeCell ref="J149:K149"/>
    <mergeCell ref="L149:M149"/>
    <mergeCell ref="N149:O149"/>
    <mergeCell ref="D148:E148"/>
    <mergeCell ref="F148:G148"/>
    <mergeCell ref="H148:I148"/>
    <mergeCell ref="J148:K148"/>
    <mergeCell ref="L148:M148"/>
    <mergeCell ref="N148:O148"/>
    <mergeCell ref="Q146:Q147"/>
    <mergeCell ref="R146:S147"/>
    <mergeCell ref="U146:W146"/>
    <mergeCell ref="X146:Y146"/>
    <mergeCell ref="U147:W149"/>
    <mergeCell ref="X147:Y147"/>
    <mergeCell ref="P148:Q148"/>
    <mergeCell ref="R148:S148"/>
    <mergeCell ref="X148:Y148"/>
    <mergeCell ref="P149:Q149"/>
    <mergeCell ref="C146:C147"/>
    <mergeCell ref="D146:G147"/>
    <mergeCell ref="I146:I147"/>
    <mergeCell ref="J146:K147"/>
    <mergeCell ref="M146:M147"/>
    <mergeCell ref="N146:O147"/>
    <mergeCell ref="R142:S142"/>
    <mergeCell ref="X142:Y142"/>
    <mergeCell ref="F143:G143"/>
    <mergeCell ref="H143:I143"/>
    <mergeCell ref="J143:K143"/>
    <mergeCell ref="L143:M143"/>
    <mergeCell ref="N143:O143"/>
    <mergeCell ref="P143:Q143"/>
    <mergeCell ref="R143:S143"/>
    <mergeCell ref="D142:E142"/>
    <mergeCell ref="F142:G142"/>
    <mergeCell ref="H142:I142"/>
    <mergeCell ref="J142:K142"/>
    <mergeCell ref="L142:M142"/>
    <mergeCell ref="N142:O142"/>
    <mergeCell ref="D141:E141"/>
    <mergeCell ref="F141:G141"/>
    <mergeCell ref="H141:I141"/>
    <mergeCell ref="J141:K141"/>
    <mergeCell ref="L141:M141"/>
    <mergeCell ref="N141:O141"/>
    <mergeCell ref="Q139:Q140"/>
    <mergeCell ref="R139:S140"/>
    <mergeCell ref="U139:W139"/>
    <mergeCell ref="X139:Y139"/>
    <mergeCell ref="U140:W142"/>
    <mergeCell ref="X140:Y140"/>
    <mergeCell ref="P141:Q141"/>
    <mergeCell ref="R141:S141"/>
    <mergeCell ref="X141:Y141"/>
    <mergeCell ref="P142:Q142"/>
    <mergeCell ref="C139:C140"/>
    <mergeCell ref="D139:G140"/>
    <mergeCell ref="I139:I140"/>
    <mergeCell ref="J139:K140"/>
    <mergeCell ref="M139:M140"/>
    <mergeCell ref="N139:O140"/>
    <mergeCell ref="R135:S135"/>
    <mergeCell ref="X135:Y135"/>
    <mergeCell ref="F136:G136"/>
    <mergeCell ref="H136:I136"/>
    <mergeCell ref="J136:K136"/>
    <mergeCell ref="L136:M136"/>
    <mergeCell ref="N136:O136"/>
    <mergeCell ref="P136:Q136"/>
    <mergeCell ref="R136:S136"/>
    <mergeCell ref="D135:E135"/>
    <mergeCell ref="F135:G135"/>
    <mergeCell ref="H135:I135"/>
    <mergeCell ref="J135:K135"/>
    <mergeCell ref="L135:M135"/>
    <mergeCell ref="N135:O135"/>
    <mergeCell ref="D134:E134"/>
    <mergeCell ref="F134:G134"/>
    <mergeCell ref="H134:I134"/>
    <mergeCell ref="J134:K134"/>
    <mergeCell ref="L134:M134"/>
    <mergeCell ref="N134:O134"/>
    <mergeCell ref="Q132:Q133"/>
    <mergeCell ref="R132:S133"/>
    <mergeCell ref="U132:W132"/>
    <mergeCell ref="X132:Y132"/>
    <mergeCell ref="U133:W135"/>
    <mergeCell ref="X133:Y133"/>
    <mergeCell ref="P134:Q134"/>
    <mergeCell ref="R134:S134"/>
    <mergeCell ref="X134:Y134"/>
    <mergeCell ref="P135:Q135"/>
    <mergeCell ref="C132:C133"/>
    <mergeCell ref="D132:G133"/>
    <mergeCell ref="I132:I133"/>
    <mergeCell ref="J132:K133"/>
    <mergeCell ref="M132:M133"/>
    <mergeCell ref="N132:O133"/>
    <mergeCell ref="R128:S128"/>
    <mergeCell ref="X128:Y128"/>
    <mergeCell ref="F129:G129"/>
    <mergeCell ref="H129:I129"/>
    <mergeCell ref="J129:K129"/>
    <mergeCell ref="L129:M129"/>
    <mergeCell ref="N129:O129"/>
    <mergeCell ref="P129:Q129"/>
    <mergeCell ref="R129:S129"/>
    <mergeCell ref="D128:E128"/>
    <mergeCell ref="F128:G128"/>
    <mergeCell ref="H128:I128"/>
    <mergeCell ref="J128:K128"/>
    <mergeCell ref="L128:M128"/>
    <mergeCell ref="N128:O128"/>
    <mergeCell ref="D127:E127"/>
    <mergeCell ref="F127:G127"/>
    <mergeCell ref="H127:I127"/>
    <mergeCell ref="J127:K127"/>
    <mergeCell ref="L127:M127"/>
    <mergeCell ref="N127:O127"/>
    <mergeCell ref="Q125:Q126"/>
    <mergeCell ref="R125:S126"/>
    <mergeCell ref="U125:W125"/>
    <mergeCell ref="X125:Y125"/>
    <mergeCell ref="U126:W128"/>
    <mergeCell ref="X126:Y126"/>
    <mergeCell ref="P127:Q127"/>
    <mergeCell ref="R127:S127"/>
    <mergeCell ref="X127:Y127"/>
    <mergeCell ref="P128:Q128"/>
    <mergeCell ref="C125:C126"/>
    <mergeCell ref="D125:G126"/>
    <mergeCell ref="I125:I126"/>
    <mergeCell ref="J125:K126"/>
    <mergeCell ref="M125:M126"/>
    <mergeCell ref="N125:O126"/>
    <mergeCell ref="R121:S121"/>
    <mergeCell ref="X121:Y121"/>
    <mergeCell ref="F122:G122"/>
    <mergeCell ref="H122:I122"/>
    <mergeCell ref="J122:K122"/>
    <mergeCell ref="L122:M122"/>
    <mergeCell ref="N122:O122"/>
    <mergeCell ref="P122:Q122"/>
    <mergeCell ref="R122:S122"/>
    <mergeCell ref="D121:E121"/>
    <mergeCell ref="F121:G121"/>
    <mergeCell ref="H121:I121"/>
    <mergeCell ref="J121:K121"/>
    <mergeCell ref="L121:M121"/>
    <mergeCell ref="N121:O121"/>
    <mergeCell ref="D120:E120"/>
    <mergeCell ref="F120:G120"/>
    <mergeCell ref="H120:I120"/>
    <mergeCell ref="J120:K120"/>
    <mergeCell ref="L120:M120"/>
    <mergeCell ref="N120:O120"/>
    <mergeCell ref="Q118:Q119"/>
    <mergeCell ref="R118:S119"/>
    <mergeCell ref="U118:W118"/>
    <mergeCell ref="X118:Y118"/>
    <mergeCell ref="U119:W121"/>
    <mergeCell ref="X119:Y119"/>
    <mergeCell ref="P120:Q120"/>
    <mergeCell ref="R120:S120"/>
    <mergeCell ref="X120:Y120"/>
    <mergeCell ref="P121:Q121"/>
    <mergeCell ref="C118:C119"/>
    <mergeCell ref="D118:G119"/>
    <mergeCell ref="I118:I119"/>
    <mergeCell ref="J118:K119"/>
    <mergeCell ref="M118:M119"/>
    <mergeCell ref="N118:O119"/>
    <mergeCell ref="R114:S114"/>
    <mergeCell ref="X114:Y114"/>
    <mergeCell ref="F115:G115"/>
    <mergeCell ref="H115:I115"/>
    <mergeCell ref="J115:K115"/>
    <mergeCell ref="L115:M115"/>
    <mergeCell ref="N115:O115"/>
    <mergeCell ref="P115:Q115"/>
    <mergeCell ref="R115:S115"/>
    <mergeCell ref="D114:E114"/>
    <mergeCell ref="F114:G114"/>
    <mergeCell ref="H114:I114"/>
    <mergeCell ref="J114:K114"/>
    <mergeCell ref="L114:M114"/>
    <mergeCell ref="N114:O114"/>
    <mergeCell ref="D113:E113"/>
    <mergeCell ref="F113:G113"/>
    <mergeCell ref="H113:I113"/>
    <mergeCell ref="J113:K113"/>
    <mergeCell ref="L113:M113"/>
    <mergeCell ref="N113:O113"/>
    <mergeCell ref="Q111:Q112"/>
    <mergeCell ref="R111:S112"/>
    <mergeCell ref="U111:W111"/>
    <mergeCell ref="X111:Y111"/>
    <mergeCell ref="U112:W114"/>
    <mergeCell ref="X112:Y112"/>
    <mergeCell ref="P113:Q113"/>
    <mergeCell ref="R113:S113"/>
    <mergeCell ref="X113:Y113"/>
    <mergeCell ref="P114:Q114"/>
    <mergeCell ref="C111:C112"/>
    <mergeCell ref="D111:G112"/>
    <mergeCell ref="I111:I112"/>
    <mergeCell ref="J111:K112"/>
    <mergeCell ref="M111:M112"/>
    <mergeCell ref="N111:O112"/>
    <mergeCell ref="R107:S107"/>
    <mergeCell ref="X107:Y107"/>
    <mergeCell ref="F108:G108"/>
    <mergeCell ref="H108:I108"/>
    <mergeCell ref="J108:K108"/>
    <mergeCell ref="L108:M108"/>
    <mergeCell ref="N108:O108"/>
    <mergeCell ref="P108:Q108"/>
    <mergeCell ref="R108:S108"/>
    <mergeCell ref="D107:E107"/>
    <mergeCell ref="F107:G107"/>
    <mergeCell ref="H107:I107"/>
    <mergeCell ref="J107:K107"/>
    <mergeCell ref="L107:M107"/>
    <mergeCell ref="N107:O107"/>
    <mergeCell ref="D106:E106"/>
    <mergeCell ref="F106:G106"/>
    <mergeCell ref="H106:I106"/>
    <mergeCell ref="J106:K106"/>
    <mergeCell ref="L106:M106"/>
    <mergeCell ref="N106:O106"/>
    <mergeCell ref="Q104:Q105"/>
    <mergeCell ref="R104:S105"/>
    <mergeCell ref="U104:W104"/>
    <mergeCell ref="X104:Y104"/>
    <mergeCell ref="U105:W107"/>
    <mergeCell ref="X105:Y105"/>
    <mergeCell ref="P106:Q106"/>
    <mergeCell ref="R106:S106"/>
    <mergeCell ref="X106:Y106"/>
    <mergeCell ref="P107:Q107"/>
    <mergeCell ref="C104:C105"/>
    <mergeCell ref="D104:G105"/>
    <mergeCell ref="I104:I105"/>
    <mergeCell ref="J104:K105"/>
    <mergeCell ref="M104:M105"/>
    <mergeCell ref="N104:O105"/>
    <mergeCell ref="R100:S100"/>
    <mergeCell ref="X100:Y100"/>
    <mergeCell ref="F101:G101"/>
    <mergeCell ref="H101:I101"/>
    <mergeCell ref="J101:K101"/>
    <mergeCell ref="L101:M101"/>
    <mergeCell ref="N101:O101"/>
    <mergeCell ref="P101:Q101"/>
    <mergeCell ref="R101:S101"/>
    <mergeCell ref="D100:E100"/>
    <mergeCell ref="F100:G100"/>
    <mergeCell ref="H100:I100"/>
    <mergeCell ref="J100:K100"/>
    <mergeCell ref="L100:M100"/>
    <mergeCell ref="N100:O100"/>
    <mergeCell ref="D99:E99"/>
    <mergeCell ref="F99:G99"/>
    <mergeCell ref="H99:I99"/>
    <mergeCell ref="J99:K99"/>
    <mergeCell ref="L99:M99"/>
    <mergeCell ref="N99:O99"/>
    <mergeCell ref="Q97:Q98"/>
    <mergeCell ref="R97:S98"/>
    <mergeCell ref="U97:W97"/>
    <mergeCell ref="X97:Y97"/>
    <mergeCell ref="U98:W100"/>
    <mergeCell ref="X98:Y98"/>
    <mergeCell ref="P99:Q99"/>
    <mergeCell ref="R99:S99"/>
    <mergeCell ref="X99:Y99"/>
    <mergeCell ref="P100:Q100"/>
    <mergeCell ref="C97:C98"/>
    <mergeCell ref="D97:G98"/>
    <mergeCell ref="I97:I98"/>
    <mergeCell ref="J97:K98"/>
    <mergeCell ref="M97:M98"/>
    <mergeCell ref="N97:O98"/>
    <mergeCell ref="R93:S93"/>
    <mergeCell ref="X93:Y93"/>
    <mergeCell ref="F94:G94"/>
    <mergeCell ref="H94:I94"/>
    <mergeCell ref="J94:K94"/>
    <mergeCell ref="L94:M94"/>
    <mergeCell ref="N94:O94"/>
    <mergeCell ref="P94:Q94"/>
    <mergeCell ref="R94:S94"/>
    <mergeCell ref="D93:E93"/>
    <mergeCell ref="F93:G93"/>
    <mergeCell ref="H93:I93"/>
    <mergeCell ref="J93:K93"/>
    <mergeCell ref="L93:M93"/>
    <mergeCell ref="N93:O93"/>
    <mergeCell ref="D92:E92"/>
    <mergeCell ref="F92:G92"/>
    <mergeCell ref="H92:I92"/>
    <mergeCell ref="J92:K92"/>
    <mergeCell ref="L92:M92"/>
    <mergeCell ref="N92:O92"/>
    <mergeCell ref="Q90:Q91"/>
    <mergeCell ref="R90:S91"/>
    <mergeCell ref="U90:W90"/>
    <mergeCell ref="X90:Y90"/>
    <mergeCell ref="U91:W93"/>
    <mergeCell ref="X91:Y91"/>
    <mergeCell ref="P92:Q92"/>
    <mergeCell ref="R92:S92"/>
    <mergeCell ref="X92:Y92"/>
    <mergeCell ref="P93:Q93"/>
    <mergeCell ref="C90:C91"/>
    <mergeCell ref="D90:G91"/>
    <mergeCell ref="I90:I91"/>
    <mergeCell ref="J90:K91"/>
    <mergeCell ref="M90:M91"/>
    <mergeCell ref="N90:O91"/>
    <mergeCell ref="R86:S86"/>
    <mergeCell ref="X86:Y86"/>
    <mergeCell ref="F87:G87"/>
    <mergeCell ref="H87:I87"/>
    <mergeCell ref="J87:K87"/>
    <mergeCell ref="L87:M87"/>
    <mergeCell ref="N87:O87"/>
    <mergeCell ref="P87:Q87"/>
    <mergeCell ref="R87:S87"/>
    <mergeCell ref="D86:E86"/>
    <mergeCell ref="F86:G86"/>
    <mergeCell ref="H86:I86"/>
    <mergeCell ref="J86:K86"/>
    <mergeCell ref="L86:M86"/>
    <mergeCell ref="N86:O86"/>
    <mergeCell ref="D85:E85"/>
    <mergeCell ref="F85:G85"/>
    <mergeCell ref="H85:I85"/>
    <mergeCell ref="J85:K85"/>
    <mergeCell ref="L85:M85"/>
    <mergeCell ref="N85:O85"/>
    <mergeCell ref="Q83:Q84"/>
    <mergeCell ref="R83:S84"/>
    <mergeCell ref="U83:W83"/>
    <mergeCell ref="X83:Y83"/>
    <mergeCell ref="U84:W86"/>
    <mergeCell ref="X84:Y84"/>
    <mergeCell ref="P85:Q85"/>
    <mergeCell ref="R85:S85"/>
    <mergeCell ref="X85:Y85"/>
    <mergeCell ref="P86:Q86"/>
    <mergeCell ref="C83:C84"/>
    <mergeCell ref="D83:G84"/>
    <mergeCell ref="I83:I84"/>
    <mergeCell ref="J83:K84"/>
    <mergeCell ref="M83:M84"/>
    <mergeCell ref="N83:O84"/>
    <mergeCell ref="R79:S79"/>
    <mergeCell ref="X79:Y79"/>
    <mergeCell ref="F80:G80"/>
    <mergeCell ref="H80:I80"/>
    <mergeCell ref="J80:K80"/>
    <mergeCell ref="L80:M80"/>
    <mergeCell ref="N80:O80"/>
    <mergeCell ref="P80:Q80"/>
    <mergeCell ref="R80:S80"/>
    <mergeCell ref="D79:E79"/>
    <mergeCell ref="F79:G79"/>
    <mergeCell ref="H79:I79"/>
    <mergeCell ref="J79:K79"/>
    <mergeCell ref="L79:M79"/>
    <mergeCell ref="N79:O79"/>
    <mergeCell ref="D78:E78"/>
    <mergeCell ref="F78:G78"/>
    <mergeCell ref="H78:I78"/>
    <mergeCell ref="J78:K78"/>
    <mergeCell ref="L78:M78"/>
    <mergeCell ref="N78:O78"/>
    <mergeCell ref="Q76:Q77"/>
    <mergeCell ref="R76:S77"/>
    <mergeCell ref="U76:W76"/>
    <mergeCell ref="X76:Y76"/>
    <mergeCell ref="U77:W79"/>
    <mergeCell ref="X77:Y77"/>
    <mergeCell ref="P78:Q78"/>
    <mergeCell ref="R78:S78"/>
    <mergeCell ref="X78:Y78"/>
    <mergeCell ref="P79:Q79"/>
    <mergeCell ref="C76:C77"/>
    <mergeCell ref="D76:G77"/>
    <mergeCell ref="I76:I77"/>
    <mergeCell ref="J76:K77"/>
    <mergeCell ref="M76:M77"/>
    <mergeCell ref="N76:O77"/>
    <mergeCell ref="R72:S72"/>
    <mergeCell ref="X72:Y72"/>
    <mergeCell ref="F73:G73"/>
    <mergeCell ref="H73:I73"/>
    <mergeCell ref="J73:K73"/>
    <mergeCell ref="L73:M73"/>
    <mergeCell ref="N73:O73"/>
    <mergeCell ref="P73:Q73"/>
    <mergeCell ref="R73:S73"/>
    <mergeCell ref="D72:E72"/>
    <mergeCell ref="F72:G72"/>
    <mergeCell ref="H72:I72"/>
    <mergeCell ref="J72:K72"/>
    <mergeCell ref="L72:M72"/>
    <mergeCell ref="N72:O72"/>
    <mergeCell ref="D71:E71"/>
    <mergeCell ref="F71:G71"/>
    <mergeCell ref="H71:I71"/>
    <mergeCell ref="J71:K71"/>
    <mergeCell ref="L71:M71"/>
    <mergeCell ref="N71:O71"/>
    <mergeCell ref="Q69:Q70"/>
    <mergeCell ref="R69:S70"/>
    <mergeCell ref="U69:W69"/>
    <mergeCell ref="X69:Y69"/>
    <mergeCell ref="U70:W72"/>
    <mergeCell ref="X70:Y70"/>
    <mergeCell ref="P71:Q71"/>
    <mergeCell ref="R71:S71"/>
    <mergeCell ref="X71:Y71"/>
    <mergeCell ref="P72:Q72"/>
    <mergeCell ref="C69:C70"/>
    <mergeCell ref="D69:G70"/>
    <mergeCell ref="I69:I70"/>
    <mergeCell ref="J69:K70"/>
    <mergeCell ref="M69:M70"/>
    <mergeCell ref="N69:O70"/>
    <mergeCell ref="R65:S65"/>
    <mergeCell ref="X65:Y65"/>
    <mergeCell ref="F66:G66"/>
    <mergeCell ref="H66:I66"/>
    <mergeCell ref="J66:K66"/>
    <mergeCell ref="L66:M66"/>
    <mergeCell ref="N66:O66"/>
    <mergeCell ref="P66:Q66"/>
    <mergeCell ref="R66:S66"/>
    <mergeCell ref="D65:E65"/>
    <mergeCell ref="F65:G65"/>
    <mergeCell ref="H65:I65"/>
    <mergeCell ref="J65:K65"/>
    <mergeCell ref="L65:M65"/>
    <mergeCell ref="N65:O65"/>
    <mergeCell ref="D64:E64"/>
    <mergeCell ref="F64:G64"/>
    <mergeCell ref="H64:I64"/>
    <mergeCell ref="J64:K64"/>
    <mergeCell ref="L64:M64"/>
    <mergeCell ref="N64:O64"/>
    <mergeCell ref="Q62:Q63"/>
    <mergeCell ref="R62:S63"/>
    <mergeCell ref="U62:W62"/>
    <mergeCell ref="X62:Y62"/>
    <mergeCell ref="U63:W65"/>
    <mergeCell ref="X63:Y63"/>
    <mergeCell ref="P64:Q64"/>
    <mergeCell ref="R64:S64"/>
    <mergeCell ref="X64:Y64"/>
    <mergeCell ref="P65:Q65"/>
    <mergeCell ref="C62:C63"/>
    <mergeCell ref="D62:G63"/>
    <mergeCell ref="I62:I63"/>
    <mergeCell ref="J62:K63"/>
    <mergeCell ref="M62:M63"/>
    <mergeCell ref="N62:O63"/>
    <mergeCell ref="R58:S58"/>
    <mergeCell ref="X58:Y58"/>
    <mergeCell ref="F59:G59"/>
    <mergeCell ref="H59:I59"/>
    <mergeCell ref="J59:K59"/>
    <mergeCell ref="L59:M59"/>
    <mergeCell ref="N59:O59"/>
    <mergeCell ref="P59:Q59"/>
    <mergeCell ref="R59:S59"/>
    <mergeCell ref="D58:E58"/>
    <mergeCell ref="F58:G58"/>
    <mergeCell ref="H58:I58"/>
    <mergeCell ref="J58:K58"/>
    <mergeCell ref="L58:M58"/>
    <mergeCell ref="N58:O58"/>
    <mergeCell ref="D57:E57"/>
    <mergeCell ref="F57:G57"/>
    <mergeCell ref="H57:I57"/>
    <mergeCell ref="J57:K57"/>
    <mergeCell ref="L57:M57"/>
    <mergeCell ref="N57:O57"/>
    <mergeCell ref="Q55:Q56"/>
    <mergeCell ref="R55:S56"/>
    <mergeCell ref="U55:W55"/>
    <mergeCell ref="X55:Y55"/>
    <mergeCell ref="U56:W58"/>
    <mergeCell ref="X56:Y56"/>
    <mergeCell ref="P57:Q57"/>
    <mergeCell ref="R57:S57"/>
    <mergeCell ref="X57:Y57"/>
    <mergeCell ref="P58:Q58"/>
    <mergeCell ref="C55:C56"/>
    <mergeCell ref="D55:G56"/>
    <mergeCell ref="I55:I56"/>
    <mergeCell ref="J55:K56"/>
    <mergeCell ref="M55:M56"/>
    <mergeCell ref="N55:O56"/>
    <mergeCell ref="R51:S51"/>
    <mergeCell ref="X51:Y51"/>
    <mergeCell ref="F52:G52"/>
    <mergeCell ref="H52:I52"/>
    <mergeCell ref="J52:K52"/>
    <mergeCell ref="L52:M52"/>
    <mergeCell ref="N52:O52"/>
    <mergeCell ref="P52:Q52"/>
    <mergeCell ref="R52:S52"/>
    <mergeCell ref="D51:E51"/>
    <mergeCell ref="F51:G51"/>
    <mergeCell ref="H51:I51"/>
    <mergeCell ref="J51:K51"/>
    <mergeCell ref="L51:M51"/>
    <mergeCell ref="N51:O51"/>
    <mergeCell ref="D50:E50"/>
    <mergeCell ref="F50:G50"/>
    <mergeCell ref="H50:I50"/>
    <mergeCell ref="J50:K50"/>
    <mergeCell ref="L50:M50"/>
    <mergeCell ref="N50:O50"/>
    <mergeCell ref="Q48:Q49"/>
    <mergeCell ref="R48:S49"/>
    <mergeCell ref="U48:W48"/>
    <mergeCell ref="X48:Y48"/>
    <mergeCell ref="U49:W51"/>
    <mergeCell ref="X49:Y49"/>
    <mergeCell ref="P50:Q50"/>
    <mergeCell ref="R50:S50"/>
    <mergeCell ref="X50:Y50"/>
    <mergeCell ref="P51:Q51"/>
    <mergeCell ref="C48:C49"/>
    <mergeCell ref="D48:G49"/>
    <mergeCell ref="I48:I49"/>
    <mergeCell ref="J48:K49"/>
    <mergeCell ref="M48:M49"/>
    <mergeCell ref="N48:O49"/>
    <mergeCell ref="R44:S44"/>
    <mergeCell ref="X44:Y44"/>
    <mergeCell ref="F45:G45"/>
    <mergeCell ref="H45:I45"/>
    <mergeCell ref="J45:K45"/>
    <mergeCell ref="L45:M45"/>
    <mergeCell ref="N45:O45"/>
    <mergeCell ref="P45:Q45"/>
    <mergeCell ref="R45:S45"/>
    <mergeCell ref="D44:E44"/>
    <mergeCell ref="F44:G44"/>
    <mergeCell ref="H44:I44"/>
    <mergeCell ref="J44:K44"/>
    <mergeCell ref="L44:M44"/>
    <mergeCell ref="N44:O44"/>
    <mergeCell ref="D43:E43"/>
    <mergeCell ref="F43:G43"/>
    <mergeCell ref="H43:I43"/>
    <mergeCell ref="J43:K43"/>
    <mergeCell ref="L43:M43"/>
    <mergeCell ref="N43:O43"/>
    <mergeCell ref="Q41:Q42"/>
    <mergeCell ref="R41:S42"/>
    <mergeCell ref="U41:W41"/>
    <mergeCell ref="X41:Y41"/>
    <mergeCell ref="U42:W44"/>
    <mergeCell ref="X42:Y42"/>
    <mergeCell ref="P43:Q43"/>
    <mergeCell ref="R43:S43"/>
    <mergeCell ref="X43:Y43"/>
    <mergeCell ref="P44:Q44"/>
    <mergeCell ref="C41:C42"/>
    <mergeCell ref="D41:G42"/>
    <mergeCell ref="I41:I42"/>
    <mergeCell ref="J41:K42"/>
    <mergeCell ref="M41:M42"/>
    <mergeCell ref="N41:O42"/>
    <mergeCell ref="R37:S37"/>
    <mergeCell ref="X37:Y37"/>
    <mergeCell ref="F38:G38"/>
    <mergeCell ref="H38:I38"/>
    <mergeCell ref="J38:K38"/>
    <mergeCell ref="L38:M38"/>
    <mergeCell ref="N38:O38"/>
    <mergeCell ref="P38:Q38"/>
    <mergeCell ref="R38:S38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Q34:Q35"/>
    <mergeCell ref="R34:S35"/>
    <mergeCell ref="U34:W34"/>
    <mergeCell ref="X34:Y34"/>
    <mergeCell ref="U35:W37"/>
    <mergeCell ref="X35:Y35"/>
    <mergeCell ref="P36:Q36"/>
    <mergeCell ref="R36:S36"/>
    <mergeCell ref="X36:Y36"/>
    <mergeCell ref="P37:Q37"/>
    <mergeCell ref="C34:C35"/>
    <mergeCell ref="D34:G35"/>
    <mergeCell ref="I34:I35"/>
    <mergeCell ref="J34:K35"/>
    <mergeCell ref="M34:M35"/>
    <mergeCell ref="N34:O35"/>
    <mergeCell ref="R30:S30"/>
    <mergeCell ref="X30:Y30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Q27:Q28"/>
    <mergeCell ref="R27:S28"/>
    <mergeCell ref="U27:W27"/>
    <mergeCell ref="X27:Y27"/>
    <mergeCell ref="U28:W30"/>
    <mergeCell ref="X28:Y28"/>
    <mergeCell ref="P29:Q29"/>
    <mergeCell ref="R29:S29"/>
    <mergeCell ref="X29:Y29"/>
    <mergeCell ref="P30:Q30"/>
    <mergeCell ref="C27:C28"/>
    <mergeCell ref="D27:G28"/>
    <mergeCell ref="I27:I28"/>
    <mergeCell ref="J27:K28"/>
    <mergeCell ref="M27:M28"/>
    <mergeCell ref="N27:O28"/>
    <mergeCell ref="R23:S23"/>
    <mergeCell ref="X23:Y23"/>
    <mergeCell ref="F24:G24"/>
    <mergeCell ref="H24:I24"/>
    <mergeCell ref="J24:K24"/>
    <mergeCell ref="L24:M24"/>
    <mergeCell ref="N24:O24"/>
    <mergeCell ref="P24:Q24"/>
    <mergeCell ref="R24:S24"/>
    <mergeCell ref="P22:Q22"/>
    <mergeCell ref="R22:S22"/>
    <mergeCell ref="X22:Y22"/>
    <mergeCell ref="D23:E23"/>
    <mergeCell ref="F23:G23"/>
    <mergeCell ref="H23:I23"/>
    <mergeCell ref="J23:K23"/>
    <mergeCell ref="L23:M23"/>
    <mergeCell ref="N23:O23"/>
    <mergeCell ref="P23:Q23"/>
    <mergeCell ref="U20:W20"/>
    <mergeCell ref="X20:Y20"/>
    <mergeCell ref="U21:W23"/>
    <mergeCell ref="X21:Y21"/>
    <mergeCell ref="D22:E22"/>
    <mergeCell ref="F22:G22"/>
    <mergeCell ref="H22:I22"/>
    <mergeCell ref="J22:K22"/>
    <mergeCell ref="L22:M22"/>
    <mergeCell ref="N22:O22"/>
    <mergeCell ref="R17:S17"/>
    <mergeCell ref="C20:C21"/>
    <mergeCell ref="D20:G21"/>
    <mergeCell ref="I20:I21"/>
    <mergeCell ref="J20:K21"/>
    <mergeCell ref="M20:M21"/>
    <mergeCell ref="N20:O21"/>
    <mergeCell ref="Q20:Q21"/>
    <mergeCell ref="R20:S21"/>
    <mergeCell ref="F17:G17"/>
    <mergeCell ref="H17:I17"/>
    <mergeCell ref="J17:K17"/>
    <mergeCell ref="L17:M17"/>
    <mergeCell ref="N17:O17"/>
    <mergeCell ref="P17:Q17"/>
    <mergeCell ref="X15:Y15"/>
    <mergeCell ref="D16:E16"/>
    <mergeCell ref="F16:G16"/>
    <mergeCell ref="H16:I16"/>
    <mergeCell ref="J16:K16"/>
    <mergeCell ref="L16:M16"/>
    <mergeCell ref="N16:O16"/>
    <mergeCell ref="P16:Q16"/>
    <mergeCell ref="R16:S16"/>
    <mergeCell ref="X16:Y16"/>
    <mergeCell ref="D15:E15"/>
    <mergeCell ref="F15:G15"/>
    <mergeCell ref="H15:I15"/>
    <mergeCell ref="J15:K15"/>
    <mergeCell ref="L15:M15"/>
    <mergeCell ref="N15:O15"/>
    <mergeCell ref="M13:M14"/>
    <mergeCell ref="N13:O14"/>
    <mergeCell ref="Q13:Q14"/>
    <mergeCell ref="R13:S14"/>
    <mergeCell ref="U13:W13"/>
    <mergeCell ref="X13:Y13"/>
    <mergeCell ref="U14:W16"/>
    <mergeCell ref="X14:Y14"/>
    <mergeCell ref="P15:Q15"/>
    <mergeCell ref="R15:S15"/>
    <mergeCell ref="D9:E9"/>
    <mergeCell ref="F9:G9"/>
    <mergeCell ref="C13:C14"/>
    <mergeCell ref="D13:G14"/>
    <mergeCell ref="I13:I14"/>
    <mergeCell ref="J13:K14"/>
    <mergeCell ref="D7:E7"/>
    <mergeCell ref="F7:G7"/>
    <mergeCell ref="N7:O7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D2:G2"/>
    <mergeCell ref="D3:E3"/>
    <mergeCell ref="F3:G3"/>
    <mergeCell ref="N3:O3"/>
    <mergeCell ref="V3:W3"/>
    <mergeCell ref="D4:E4"/>
    <mergeCell ref="F4:G4"/>
    <mergeCell ref="N4:O4"/>
    <mergeCell ref="V4:W4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AH153"/>
  <sheetViews>
    <sheetView showGridLines="0" rightToLeft="1" zoomScaleNormal="100" workbookViewId="0">
      <pane ySplit="10" topLeftCell="A11" activePane="bottomLeft" state="frozen"/>
      <selection pane="bottomLeft" activeCell="F3" sqref="F3:G3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113"/>
      <c r="AC1" s="113"/>
      <c r="AD1" s="113"/>
      <c r="AE1" s="113"/>
      <c r="AF1" s="113"/>
      <c r="AG1" s="113"/>
      <c r="AH1" s="113"/>
    </row>
    <row r="2" spans="1:34" ht="15" customHeight="1" x14ac:dyDescent="0.25">
      <c r="A2" s="2"/>
      <c r="B2" s="2"/>
      <c r="C2" s="7"/>
      <c r="D2" s="97" t="s">
        <v>15</v>
      </c>
      <c r="E2" s="98"/>
      <c r="F2" s="98"/>
      <c r="G2" s="99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113"/>
      <c r="AC2" s="113"/>
      <c r="AD2" s="113"/>
      <c r="AE2" s="113"/>
      <c r="AF2" s="113"/>
      <c r="AG2" s="113"/>
      <c r="AH2" s="113"/>
    </row>
    <row r="3" spans="1:34" ht="15" customHeight="1" x14ac:dyDescent="0.25">
      <c r="A3" s="2"/>
      <c r="B3" s="2"/>
      <c r="C3" s="7"/>
      <c r="D3" s="100" t="s">
        <v>3</v>
      </c>
      <c r="E3" s="101"/>
      <c r="F3" s="102"/>
      <c r="G3" s="103"/>
      <c r="H3" s="8"/>
      <c r="I3" s="9"/>
      <c r="J3" s="9"/>
      <c r="K3" s="10"/>
      <c r="L3" s="36" t="s">
        <v>18</v>
      </c>
      <c r="M3" s="37"/>
      <c r="N3" s="104"/>
      <c r="O3" s="105"/>
      <c r="P3" s="9"/>
      <c r="Q3" s="9"/>
      <c r="R3" s="9"/>
      <c r="S3" s="10"/>
      <c r="T3" s="38" t="s">
        <v>25</v>
      </c>
      <c r="U3" s="39"/>
      <c r="V3" s="106">
        <f>SUM(U14:W149)</f>
        <v>0</v>
      </c>
      <c r="W3" s="107"/>
      <c r="X3" s="9"/>
      <c r="Y3" s="9"/>
      <c r="Z3" s="3"/>
      <c r="AA3" s="3"/>
      <c r="AB3" s="113"/>
      <c r="AC3" s="113"/>
      <c r="AD3" s="113"/>
      <c r="AE3" s="113"/>
      <c r="AF3" s="113"/>
      <c r="AG3" s="113"/>
      <c r="AH3" s="113"/>
    </row>
    <row r="4" spans="1:34" ht="15" customHeight="1" x14ac:dyDescent="0.25">
      <c r="A4" s="2"/>
      <c r="B4" s="2"/>
      <c r="C4" s="7"/>
      <c r="D4" s="81" t="s">
        <v>4</v>
      </c>
      <c r="E4" s="82"/>
      <c r="F4" s="83"/>
      <c r="G4" s="84"/>
      <c r="H4" s="8"/>
      <c r="I4" s="9"/>
      <c r="J4" s="9"/>
      <c r="K4" s="10"/>
      <c r="L4" s="30" t="s">
        <v>19</v>
      </c>
      <c r="M4" s="31"/>
      <c r="N4" s="108"/>
      <c r="O4" s="109"/>
      <c r="P4" s="9"/>
      <c r="Q4" s="9"/>
      <c r="R4" s="9"/>
      <c r="S4" s="10"/>
      <c r="T4" s="40" t="s">
        <v>22</v>
      </c>
      <c r="U4" s="41"/>
      <c r="V4" s="110">
        <f>SUM(X14,X21,X28,X35,X42,X49,X56,X63,X70,X77,X84,X91,X98,X105,X112,X119,X126,X133,X140,X147)</f>
        <v>0</v>
      </c>
      <c r="W4" s="111"/>
      <c r="X4" s="9"/>
      <c r="Y4" s="9"/>
      <c r="Z4" s="3"/>
      <c r="AA4" s="3"/>
      <c r="AB4" s="113"/>
      <c r="AC4" s="113"/>
      <c r="AD4" s="113"/>
      <c r="AE4" s="113"/>
      <c r="AF4" s="113"/>
      <c r="AG4" s="113"/>
      <c r="AH4" s="113"/>
    </row>
    <row r="5" spans="1:34" ht="15" customHeight="1" x14ac:dyDescent="0.25">
      <c r="A5" s="2"/>
      <c r="B5" s="2"/>
      <c r="C5" s="7"/>
      <c r="D5" s="81" t="s">
        <v>5</v>
      </c>
      <c r="E5" s="82"/>
      <c r="F5" s="83"/>
      <c r="G5" s="84"/>
      <c r="H5" s="8"/>
      <c r="I5" s="9"/>
      <c r="J5" s="9"/>
      <c r="K5" s="10"/>
      <c r="L5" s="30" t="s">
        <v>1</v>
      </c>
      <c r="M5" s="31"/>
      <c r="N5" s="89"/>
      <c r="O5" s="90"/>
      <c r="P5" s="9"/>
      <c r="Q5" s="9"/>
      <c r="R5" s="9"/>
      <c r="S5" s="10"/>
      <c r="T5" s="91" t="s">
        <v>26</v>
      </c>
      <c r="U5" s="92"/>
      <c r="V5" s="93" t="str">
        <f>IF(SUMIF(V3,"&gt;"&amp;V4),V3-V4,"אין חוב")</f>
        <v>אין חוב</v>
      </c>
      <c r="W5" s="94"/>
      <c r="X5" s="9"/>
      <c r="Y5" s="9"/>
      <c r="Z5" s="3"/>
      <c r="AA5" s="3"/>
      <c r="AB5" s="113"/>
      <c r="AC5" s="113"/>
      <c r="AD5" s="113"/>
      <c r="AE5" s="113"/>
      <c r="AF5" s="113"/>
      <c r="AG5" s="113"/>
      <c r="AH5" s="113"/>
    </row>
    <row r="6" spans="1:34" ht="15" customHeight="1" x14ac:dyDescent="0.25">
      <c r="A6" s="2"/>
      <c r="B6" s="2"/>
      <c r="C6" s="7"/>
      <c r="D6" s="81" t="s">
        <v>9</v>
      </c>
      <c r="E6" s="82"/>
      <c r="F6" s="83"/>
      <c r="G6" s="84"/>
      <c r="H6" s="8"/>
      <c r="I6" s="9"/>
      <c r="J6" s="9"/>
      <c r="K6" s="10"/>
      <c r="L6" s="30" t="s">
        <v>0</v>
      </c>
      <c r="M6" s="31"/>
      <c r="N6" s="89"/>
      <c r="O6" s="90"/>
      <c r="P6" s="9"/>
      <c r="Q6" s="9"/>
      <c r="R6" s="9"/>
      <c r="S6" s="10"/>
      <c r="T6" s="42" t="s">
        <v>21</v>
      </c>
      <c r="U6" s="43"/>
      <c r="V6" s="95">
        <f>COUNT(U14:W149)</f>
        <v>0</v>
      </c>
      <c r="W6" s="96"/>
      <c r="X6" s="9"/>
      <c r="Y6" s="9"/>
      <c r="Z6" s="3"/>
      <c r="AA6" s="3"/>
      <c r="AB6" s="113"/>
      <c r="AC6" s="113"/>
      <c r="AD6" s="113"/>
      <c r="AE6" s="113"/>
      <c r="AF6" s="113"/>
      <c r="AG6" s="113"/>
      <c r="AH6" s="113"/>
    </row>
    <row r="7" spans="1:34" ht="15" customHeight="1" x14ac:dyDescent="0.25">
      <c r="A7" s="2"/>
      <c r="B7" s="2"/>
      <c r="C7" s="7"/>
      <c r="D7" s="81" t="s">
        <v>16</v>
      </c>
      <c r="E7" s="82"/>
      <c r="F7" s="83"/>
      <c r="G7" s="84"/>
      <c r="H7" s="8"/>
      <c r="I7" s="9"/>
      <c r="J7" s="9"/>
      <c r="K7" s="10"/>
      <c r="L7" s="28" t="s">
        <v>2</v>
      </c>
      <c r="M7" s="29"/>
      <c r="N7" s="85"/>
      <c r="O7" s="86"/>
      <c r="P7" s="9"/>
      <c r="Q7" s="9"/>
      <c r="R7" s="9"/>
      <c r="S7" s="9"/>
      <c r="T7" s="44" t="s">
        <v>23</v>
      </c>
      <c r="U7" s="45"/>
      <c r="V7" s="87">
        <f>SUM(H13,H20,H27,H34,H41,H48,H55,H62,H69,H76,H83,H90,H97,H104,H111,H118,H125,H132,H139,H146)</f>
        <v>0</v>
      </c>
      <c r="W7" s="88"/>
      <c r="X7" s="9"/>
      <c r="Y7" s="9"/>
      <c r="Z7" s="3"/>
      <c r="AA7" s="3"/>
      <c r="AB7" s="113"/>
      <c r="AC7" s="113"/>
      <c r="AD7" s="113"/>
      <c r="AE7" s="113"/>
      <c r="AF7" s="113"/>
      <c r="AG7" s="113"/>
      <c r="AH7" s="113"/>
    </row>
    <row r="8" spans="1:34" ht="15" customHeight="1" x14ac:dyDescent="0.25">
      <c r="A8" s="2"/>
      <c r="B8" s="2"/>
      <c r="C8" s="7"/>
      <c r="D8" s="81" t="s">
        <v>6</v>
      </c>
      <c r="E8" s="82"/>
      <c r="F8" s="83"/>
      <c r="G8" s="84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113"/>
      <c r="AC8" s="113"/>
      <c r="AD8" s="113"/>
      <c r="AE8" s="113"/>
      <c r="AF8" s="113"/>
      <c r="AG8" s="113"/>
      <c r="AH8" s="113"/>
    </row>
    <row r="9" spans="1:34" x14ac:dyDescent="0.25">
      <c r="A9" s="2"/>
      <c r="B9" s="2"/>
      <c r="C9" s="7"/>
      <c r="D9" s="76" t="s">
        <v>27</v>
      </c>
      <c r="E9" s="77"/>
      <c r="F9" s="78"/>
      <c r="G9" s="78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113"/>
      <c r="AC9" s="113"/>
      <c r="AD9" s="113"/>
      <c r="AE9" s="113"/>
      <c r="AF9" s="113"/>
      <c r="AG9" s="113"/>
      <c r="AH9" s="113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113"/>
      <c r="AC10" s="113"/>
      <c r="AD10" s="113"/>
      <c r="AE10" s="113"/>
      <c r="AF10" s="113"/>
      <c r="AG10" s="113"/>
      <c r="AH10" s="113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113"/>
      <c r="AC11" s="113"/>
      <c r="AD11" s="113"/>
      <c r="AE11" s="113"/>
      <c r="AF11" s="113"/>
      <c r="AG11" s="113"/>
      <c r="AH11" s="113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113"/>
      <c r="AC12" s="113"/>
      <c r="AD12" s="113"/>
      <c r="AE12" s="113"/>
      <c r="AF12" s="113"/>
      <c r="AG12" s="113"/>
      <c r="AH12" s="113"/>
    </row>
    <row r="13" spans="1:34" ht="15.75" x14ac:dyDescent="0.25">
      <c r="A13" s="2"/>
      <c r="B13" s="15"/>
      <c r="C13" s="70" t="s">
        <v>10</v>
      </c>
      <c r="D13" s="72"/>
      <c r="E13" s="72"/>
      <c r="F13" s="72"/>
      <c r="G13" s="73"/>
      <c r="H13" s="18" t="str">
        <f>IF(SUMIF(D13,D13),D13-N4,"")</f>
        <v/>
      </c>
      <c r="I13" s="79" t="s">
        <v>14</v>
      </c>
      <c r="J13" s="54"/>
      <c r="K13" s="55"/>
      <c r="L13" s="19" t="str">
        <f>IF(SUMIF(J13,J13),J13-N5,"")</f>
        <v/>
      </c>
      <c r="M13" s="70" t="s">
        <v>13</v>
      </c>
      <c r="N13" s="54"/>
      <c r="O13" s="55"/>
      <c r="P13" s="19" t="str">
        <f>IF(SUMIF(N13,N13),N13-N6,"")</f>
        <v/>
      </c>
      <c r="Q13" s="70" t="s">
        <v>11</v>
      </c>
      <c r="R13" s="54"/>
      <c r="S13" s="55"/>
      <c r="T13" s="20" t="str">
        <f>IF(SUMIF(R13,R13),R13-N7,"")</f>
        <v/>
      </c>
      <c r="U13" s="58" t="s">
        <v>7</v>
      </c>
      <c r="V13" s="59"/>
      <c r="W13" s="59"/>
      <c r="X13" s="60" t="s">
        <v>8</v>
      </c>
      <c r="Y13" s="61"/>
      <c r="AA13" s="3"/>
      <c r="AB13" s="113"/>
      <c r="AC13" s="113"/>
      <c r="AD13" s="113"/>
      <c r="AE13" s="113"/>
      <c r="AF13" s="113"/>
      <c r="AG13" s="113"/>
      <c r="AH13" s="113"/>
    </row>
    <row r="14" spans="1:34" ht="15.75" customHeight="1" x14ac:dyDescent="0.25">
      <c r="A14" s="2"/>
      <c r="B14" s="15"/>
      <c r="C14" s="71"/>
      <c r="D14" s="74"/>
      <c r="E14" s="74"/>
      <c r="F14" s="74"/>
      <c r="G14" s="75"/>
      <c r="H14" s="21" t="str">
        <f>TEXT(H13,"ימים")</f>
        <v/>
      </c>
      <c r="I14" s="80"/>
      <c r="J14" s="56"/>
      <c r="K14" s="57"/>
      <c r="L14" s="22" t="str">
        <f>TEXT(L13,"קוב")</f>
        <v/>
      </c>
      <c r="M14" s="71"/>
      <c r="N14" s="56"/>
      <c r="O14" s="57"/>
      <c r="P14" s="23" t="str">
        <f>TEXT(P13,"קוט''ש")</f>
        <v/>
      </c>
      <c r="Q14" s="71"/>
      <c r="R14" s="56"/>
      <c r="S14" s="57"/>
      <c r="T14" s="24" t="str">
        <f>TEXT(T13,"מ''ק")</f>
        <v/>
      </c>
      <c r="U14" s="62" t="str">
        <f>IF(SUM(C16:S16)&gt;0,ROUND(SUM(C16:S16),2),"")</f>
        <v/>
      </c>
      <c r="V14" s="63"/>
      <c r="W14" s="63"/>
      <c r="X14" s="66"/>
      <c r="Y14" s="67"/>
      <c r="AA14" s="3"/>
      <c r="AB14" s="113"/>
      <c r="AC14" s="113"/>
      <c r="AD14" s="113"/>
      <c r="AE14" s="113"/>
      <c r="AF14" s="113"/>
      <c r="AG14" s="113"/>
      <c r="AH14" s="113"/>
    </row>
    <row r="15" spans="1:34" ht="15" customHeight="1" x14ac:dyDescent="0.25">
      <c r="A15" s="2"/>
      <c r="B15" s="15"/>
      <c r="C15" s="114"/>
      <c r="D15" s="115"/>
      <c r="E15" s="116"/>
      <c r="F15" s="112" t="str">
        <f>TEXT(F16,"מים")</f>
        <v/>
      </c>
      <c r="G15" s="53" t="str">
        <f>TEXT(G14,"ימים")</f>
        <v>ימים</v>
      </c>
      <c r="H15" s="52" t="str">
        <f>TEXT(H16,"חשמל")</f>
        <v/>
      </c>
      <c r="I15" s="53" t="str">
        <f>TEXT(I14,"ימים")</f>
        <v>ימים</v>
      </c>
      <c r="J15" s="52" t="str">
        <f>TEXT(J16,"גז")</f>
        <v/>
      </c>
      <c r="K15" s="53" t="str">
        <f>TEXT(K14,"ימים")</f>
        <v>ימים</v>
      </c>
      <c r="L15" s="52" t="str">
        <f>TEXT(L16,"ארנונה")</f>
        <v/>
      </c>
      <c r="M15" s="53" t="str">
        <f>TEXT(M14,"ימים")</f>
        <v>ימים</v>
      </c>
      <c r="N15" s="52" t="str">
        <f>TEXT(N16,"גז חודשי")</f>
        <v/>
      </c>
      <c r="O15" s="53" t="str">
        <f>TEXT(O14,"ימים")</f>
        <v>ימים</v>
      </c>
      <c r="P15" s="52" t="str">
        <f>TEXT(P16,"תשלום קבוע")</f>
        <v/>
      </c>
      <c r="Q15" s="53" t="str">
        <f>TEXT(Q14,"ימים")</f>
        <v>ימים</v>
      </c>
      <c r="R15" s="52" t="str">
        <f>TEXT(R16,D9)</f>
        <v/>
      </c>
      <c r="S15" s="53" t="str">
        <f>TEXT(S14,"ימים")</f>
        <v>ימים</v>
      </c>
      <c r="T15" s="25" t="str">
        <f>TEXT(T16,"סך ליום")</f>
        <v/>
      </c>
      <c r="U15" s="62"/>
      <c r="V15" s="63"/>
      <c r="W15" s="63"/>
      <c r="X15" s="68" t="s">
        <v>12</v>
      </c>
      <c r="Y15" s="69"/>
      <c r="AA15" s="3"/>
      <c r="AB15" s="113"/>
      <c r="AC15" s="113"/>
      <c r="AD15" s="113"/>
      <c r="AE15" s="113"/>
      <c r="AF15" s="113"/>
      <c r="AG15" s="113"/>
      <c r="AH15" s="113"/>
    </row>
    <row r="16" spans="1:34" ht="15.75" customHeight="1" thickBot="1" x14ac:dyDescent="0.3">
      <c r="A16" s="2"/>
      <c r="B16" s="15"/>
      <c r="C16" s="117"/>
      <c r="D16" s="118"/>
      <c r="E16" s="119"/>
      <c r="F16" s="51" t="str">
        <f>IF(SUMIF(J13,J13),IF(SUMIF(F17,F17),L13*F17,L13*$F$3),"")</f>
        <v/>
      </c>
      <c r="G16" s="47"/>
      <c r="H16" s="46" t="str">
        <f>IF(SUMIF(N13,N13),IF(SUMIF(H17,H17),P13*H17,P13*$F$4),"")</f>
        <v/>
      </c>
      <c r="I16" s="47"/>
      <c r="J16" s="46" t="str">
        <f>IF(SUMIF(R13,R13),IF(SUMIF(J17,J17),T13*J17,T13*$F$5),"")</f>
        <v/>
      </c>
      <c r="K16" s="47"/>
      <c r="L16" s="46" t="str">
        <f>IF(SUMIF(D13,D13),IF(SUMIF(L17,L17),L17*12/365*H13,IF(SUMIF($F$6,$F$6),$F$6*12/365*H13,"")),"")</f>
        <v/>
      </c>
      <c r="M16" s="47"/>
      <c r="N16" s="46" t="str">
        <f>IF(SUMIF(D13,D13),IF(SUMIF(N17,N17),N17*12/365*H13,IF(SUMIF($F$7,$F$7),$F$7*12/365*H13,"")),"")</f>
        <v/>
      </c>
      <c r="O16" s="47"/>
      <c r="P16" s="46" t="str">
        <f>IF(SUMIF(D13,D13),IF(SUMIF(P17,P17),P17*12/365*H13,IF(SUMIF($F$8,$F$8),$F$8*12/365*H13,"")),"")</f>
        <v/>
      </c>
      <c r="Q16" s="47"/>
      <c r="R16" s="46" t="str">
        <f>IF(SUMIF(D13,D13),IF(SUMIF(R17,R17),R17*12/365*H13,IF(SUMIF($F$9,$F$9),$F$9*12/365*H13,"")),"")</f>
        <v/>
      </c>
      <c r="S16" s="47"/>
      <c r="T16" s="26" t="str">
        <f>IF(SUMIF(U14,U14),U14/H13,"")</f>
        <v/>
      </c>
      <c r="U16" s="64"/>
      <c r="V16" s="65"/>
      <c r="W16" s="65"/>
      <c r="X16" s="48" t="str">
        <f>IF(SUMIF(X14,"&gt;0"),IF(X14=U14,"אין חוב",U14-X14),IF(SUMIF(U14,U14),"לא שולם",""))</f>
        <v/>
      </c>
      <c r="Y16" s="49"/>
      <c r="AA16" s="3"/>
      <c r="AB16" s="113"/>
      <c r="AC16" s="113"/>
      <c r="AD16" s="113"/>
      <c r="AE16" s="113"/>
      <c r="AF16" s="113"/>
      <c r="AG16" s="113"/>
      <c r="AH16" s="113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113"/>
      <c r="AC17" s="113"/>
      <c r="AD17" s="113"/>
      <c r="AE17" s="113"/>
      <c r="AF17" s="113"/>
      <c r="AG17" s="113"/>
      <c r="AH17" s="113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113"/>
      <c r="AC18" s="113"/>
      <c r="AD18" s="113"/>
      <c r="AE18" s="113"/>
      <c r="AF18" s="113"/>
      <c r="AG18" s="113"/>
      <c r="AH18" s="113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113"/>
      <c r="AC19" s="113"/>
      <c r="AD19" s="113"/>
      <c r="AE19" s="113"/>
      <c r="AF19" s="113"/>
      <c r="AG19" s="113"/>
      <c r="AH19" s="113"/>
    </row>
    <row r="20" spans="1:34" ht="15" customHeight="1" x14ac:dyDescent="0.25">
      <c r="A20" s="2"/>
      <c r="C20" s="70" t="s">
        <v>10</v>
      </c>
      <c r="D20" s="72"/>
      <c r="E20" s="72"/>
      <c r="F20" s="72"/>
      <c r="G20" s="73"/>
      <c r="H20" s="18" t="str">
        <f>IF(SUMIF(D20,D20),D20-D13,"")</f>
        <v/>
      </c>
      <c r="I20" s="79" t="s">
        <v>14</v>
      </c>
      <c r="J20" s="54"/>
      <c r="K20" s="55"/>
      <c r="L20" s="19" t="str">
        <f>IF(SUMIF(J20,J20),J20-J13,"")</f>
        <v/>
      </c>
      <c r="M20" s="70" t="s">
        <v>13</v>
      </c>
      <c r="N20" s="54"/>
      <c r="O20" s="55"/>
      <c r="P20" s="19" t="str">
        <f>IF(SUMIF(N20,N20),N20-N13,"")</f>
        <v/>
      </c>
      <c r="Q20" s="70" t="s">
        <v>11</v>
      </c>
      <c r="R20" s="54"/>
      <c r="S20" s="55"/>
      <c r="T20" s="20" t="str">
        <f>IF(SUMIF(R20,R20),R20-R13,"")</f>
        <v/>
      </c>
      <c r="U20" s="58" t="s">
        <v>7</v>
      </c>
      <c r="V20" s="59"/>
      <c r="W20" s="59"/>
      <c r="X20" s="60" t="s">
        <v>8</v>
      </c>
      <c r="Y20" s="61"/>
      <c r="AA20" s="3"/>
      <c r="AB20" s="113"/>
      <c r="AC20" s="113"/>
      <c r="AD20" s="113"/>
      <c r="AE20" s="113"/>
      <c r="AF20" s="113"/>
      <c r="AG20" s="113"/>
      <c r="AH20" s="113"/>
    </row>
    <row r="21" spans="1:34" ht="15.75" customHeight="1" x14ac:dyDescent="0.25">
      <c r="A21" s="2"/>
      <c r="C21" s="71"/>
      <c r="D21" s="74"/>
      <c r="E21" s="74"/>
      <c r="F21" s="74"/>
      <c r="G21" s="75"/>
      <c r="H21" s="21" t="str">
        <f>TEXT(H20,"ימים")</f>
        <v/>
      </c>
      <c r="I21" s="80"/>
      <c r="J21" s="56"/>
      <c r="K21" s="57"/>
      <c r="L21" s="22" t="str">
        <f>TEXT(L20,"קוב")</f>
        <v/>
      </c>
      <c r="M21" s="71"/>
      <c r="N21" s="56"/>
      <c r="O21" s="57"/>
      <c r="P21" s="23" t="str">
        <f>TEXT(P20,"קוט''ש")</f>
        <v/>
      </c>
      <c r="Q21" s="71"/>
      <c r="R21" s="56"/>
      <c r="S21" s="57"/>
      <c r="T21" s="24" t="str">
        <f>TEXT(T20,"מ''ק")</f>
        <v/>
      </c>
      <c r="U21" s="62" t="str">
        <f>IF(SUM(C23:S23)&gt;0,ROUND(SUM(C23:S23),2),"")</f>
        <v/>
      </c>
      <c r="V21" s="63"/>
      <c r="W21" s="63"/>
      <c r="X21" s="66"/>
      <c r="Y21" s="67"/>
      <c r="AA21" s="3"/>
      <c r="AB21" s="113"/>
      <c r="AC21" s="113"/>
      <c r="AD21" s="113"/>
      <c r="AE21" s="113"/>
      <c r="AF21" s="113"/>
      <c r="AG21" s="113"/>
      <c r="AH21" s="113"/>
    </row>
    <row r="22" spans="1:34" ht="15.75" customHeight="1" x14ac:dyDescent="0.25">
      <c r="A22" s="2"/>
      <c r="C22" s="114"/>
      <c r="D22" s="115"/>
      <c r="E22" s="116"/>
      <c r="F22" s="112" t="str">
        <f>TEXT(F23,"מים")</f>
        <v/>
      </c>
      <c r="G22" s="53" t="str">
        <f>TEXT(G21,"ימים")</f>
        <v>ימים</v>
      </c>
      <c r="H22" s="52" t="str">
        <f>TEXT(H23,"חשמל")</f>
        <v/>
      </c>
      <c r="I22" s="53" t="str">
        <f>TEXT(I21,"ימים")</f>
        <v>ימים</v>
      </c>
      <c r="J22" s="52" t="str">
        <f>TEXT(J23,"גז")</f>
        <v/>
      </c>
      <c r="K22" s="53" t="str">
        <f>TEXT(K21,"ימים")</f>
        <v>ימים</v>
      </c>
      <c r="L22" s="52" t="str">
        <f>TEXT(L23,"ארנונה")</f>
        <v/>
      </c>
      <c r="M22" s="53" t="str">
        <f>TEXT(M21,"ימים")</f>
        <v>ימים</v>
      </c>
      <c r="N22" s="52" t="str">
        <f>TEXT(N23,"גז חודשי")</f>
        <v/>
      </c>
      <c r="O22" s="53" t="str">
        <f>TEXT(O21,"ימים")</f>
        <v>ימים</v>
      </c>
      <c r="P22" s="52" t="str">
        <f>TEXT(P23,"תשלום קבוע")</f>
        <v/>
      </c>
      <c r="Q22" s="53" t="str">
        <f>TEXT(Q21,"ימים")</f>
        <v>ימים</v>
      </c>
      <c r="R22" s="52" t="str">
        <f>TEXT(R23,D16)</f>
        <v/>
      </c>
      <c r="S22" s="53" t="str">
        <f>TEXT(S21,"ימים")</f>
        <v>ימים</v>
      </c>
      <c r="T22" s="25" t="str">
        <f>TEXT(T23,"סך ליום")</f>
        <v/>
      </c>
      <c r="U22" s="62"/>
      <c r="V22" s="63"/>
      <c r="W22" s="63"/>
      <c r="X22" s="68" t="s">
        <v>12</v>
      </c>
      <c r="Y22" s="69"/>
      <c r="AA22" s="3"/>
      <c r="AB22" s="113"/>
      <c r="AC22" s="113"/>
      <c r="AD22" s="113"/>
      <c r="AE22" s="113"/>
      <c r="AF22" s="113"/>
      <c r="AG22" s="113"/>
      <c r="AH22" s="113"/>
    </row>
    <row r="23" spans="1:34" ht="15" customHeight="1" thickBot="1" x14ac:dyDescent="0.3">
      <c r="A23" s="2"/>
      <c r="C23" s="117"/>
      <c r="D23" s="118"/>
      <c r="E23" s="119"/>
      <c r="F23" s="51" t="str">
        <f>IF(SUMIF(J20,J20),IF(SUMIF(F24,F24),L20*F24,L20*$F$3),"")</f>
        <v/>
      </c>
      <c r="G23" s="47"/>
      <c r="H23" s="46" t="str">
        <f>IF(SUMIF(N20,N20),IF(SUMIF(H24,H24),P20*H24,P20*$F$4),"")</f>
        <v/>
      </c>
      <c r="I23" s="47"/>
      <c r="J23" s="46" t="str">
        <f>IF(SUMIF(R20,R20),IF(SUMIF(J24,J24),T20*J24,T20*$F$5),"")</f>
        <v/>
      </c>
      <c r="K23" s="47"/>
      <c r="L23" s="46" t="str">
        <f>IF(SUMIF(D20,D20),IF(SUMIF(L24,L24),L24*12/365*H20,IF(SUMIF($F$6,$F$6),$F$6*12/365*H20,"")),"")</f>
        <v/>
      </c>
      <c r="M23" s="47"/>
      <c r="N23" s="46" t="str">
        <f>IF(SUMIF(D20,D20),IF(SUMIF(N24,N24),N24*12/365*H20,IF(SUMIF($F$7,$F$7),$F$7*12/365*H20,"")),"")</f>
        <v/>
      </c>
      <c r="O23" s="47"/>
      <c r="P23" s="46" t="str">
        <f>IF(SUMIF(D20,D20),IF(SUMIF(P24,P24),P24*12/365*H20,IF(SUMIF($F$8,$F$8),$F$8*12/365*H20,"")),"")</f>
        <v/>
      </c>
      <c r="Q23" s="47"/>
      <c r="R23" s="46" t="str">
        <f>IF(SUMIF(D20,D20),IF(SUMIF(R24,R24),R24*12/365*H20,IF(SUMIF($F$9,$F$9),$F$9*12/365*H20,"")),"")</f>
        <v/>
      </c>
      <c r="S23" s="47"/>
      <c r="T23" s="26" t="str">
        <f>IF(SUMIF(U21,U21),U21/H20,"")</f>
        <v/>
      </c>
      <c r="U23" s="64"/>
      <c r="V23" s="65"/>
      <c r="W23" s="65"/>
      <c r="X23" s="48" t="str">
        <f>IF(SUMIF(X21,"&gt;0"),IF(X21=U21,"אין חוב",U21-X21),IF(SUMIF(U21,U21),"לא שולם",""))</f>
        <v/>
      </c>
      <c r="Y23" s="49"/>
      <c r="AA23" s="3"/>
      <c r="AB23" s="113"/>
      <c r="AC23" s="113"/>
      <c r="AD23" s="113"/>
      <c r="AE23" s="113"/>
      <c r="AF23" s="113"/>
      <c r="AG23" s="113"/>
      <c r="AH23" s="113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113"/>
      <c r="AC24" s="113"/>
      <c r="AD24" s="113"/>
      <c r="AE24" s="113"/>
      <c r="AF24" s="113"/>
      <c r="AG24" s="113"/>
      <c r="AH24" s="113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113"/>
      <c r="AC25" s="113"/>
      <c r="AD25" s="113"/>
      <c r="AE25" s="113"/>
      <c r="AF25" s="113"/>
      <c r="AG25" s="113"/>
      <c r="AH25" s="113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113"/>
      <c r="AC26" s="113"/>
      <c r="AD26" s="113"/>
      <c r="AE26" s="113"/>
      <c r="AF26" s="113"/>
      <c r="AG26" s="113"/>
      <c r="AH26" s="113"/>
    </row>
    <row r="27" spans="1:34" ht="15" customHeight="1" x14ac:dyDescent="0.25">
      <c r="A27" s="2"/>
      <c r="C27" s="70" t="s">
        <v>10</v>
      </c>
      <c r="D27" s="72"/>
      <c r="E27" s="72"/>
      <c r="F27" s="72"/>
      <c r="G27" s="73"/>
      <c r="H27" s="18" t="str">
        <f>IF(SUMIF(D27,D27),D27-D20,"")</f>
        <v/>
      </c>
      <c r="I27" s="79" t="s">
        <v>14</v>
      </c>
      <c r="J27" s="54"/>
      <c r="K27" s="55"/>
      <c r="L27" s="19" t="str">
        <f>IF(SUMIF(J27,J27),J27-J20,"")</f>
        <v/>
      </c>
      <c r="M27" s="70" t="s">
        <v>13</v>
      </c>
      <c r="N27" s="54"/>
      <c r="O27" s="55"/>
      <c r="P27" s="19" t="str">
        <f>IF(SUMIF(N27,N27),N27-N20,"")</f>
        <v/>
      </c>
      <c r="Q27" s="70" t="s">
        <v>11</v>
      </c>
      <c r="R27" s="54"/>
      <c r="S27" s="55"/>
      <c r="T27" s="20" t="str">
        <f>IF(SUMIF(R27,R27),R27-R20,"")</f>
        <v/>
      </c>
      <c r="U27" s="58" t="s">
        <v>7</v>
      </c>
      <c r="V27" s="59"/>
      <c r="W27" s="59"/>
      <c r="X27" s="60" t="s">
        <v>8</v>
      </c>
      <c r="Y27" s="61"/>
      <c r="AA27" s="3"/>
      <c r="AB27" s="113"/>
      <c r="AC27" s="113"/>
      <c r="AD27" s="113"/>
      <c r="AE27" s="113"/>
      <c r="AF27" s="113"/>
      <c r="AG27" s="113"/>
      <c r="AH27" s="113"/>
    </row>
    <row r="28" spans="1:34" ht="15.75" customHeight="1" x14ac:dyDescent="0.25">
      <c r="A28" s="2"/>
      <c r="C28" s="71"/>
      <c r="D28" s="74"/>
      <c r="E28" s="74"/>
      <c r="F28" s="74"/>
      <c r="G28" s="75"/>
      <c r="H28" s="21" t="str">
        <f>TEXT(H27,"ימים")</f>
        <v/>
      </c>
      <c r="I28" s="80"/>
      <c r="J28" s="56"/>
      <c r="K28" s="57"/>
      <c r="L28" s="22" t="str">
        <f>TEXT(L27,"קוב")</f>
        <v/>
      </c>
      <c r="M28" s="71"/>
      <c r="N28" s="56"/>
      <c r="O28" s="57"/>
      <c r="P28" s="23" t="str">
        <f>TEXT(P27,"קוט''ש")</f>
        <v/>
      </c>
      <c r="Q28" s="71"/>
      <c r="R28" s="56"/>
      <c r="S28" s="57"/>
      <c r="T28" s="24" t="str">
        <f>TEXT(T27,"מ''ק")</f>
        <v/>
      </c>
      <c r="U28" s="62" t="str">
        <f>IF(SUM(C30:S30)&gt;0,ROUND(SUM(C30:S30),2),"")</f>
        <v/>
      </c>
      <c r="V28" s="63"/>
      <c r="W28" s="63"/>
      <c r="X28" s="66"/>
      <c r="Y28" s="67"/>
      <c r="AA28" s="3"/>
      <c r="AB28" s="113"/>
      <c r="AC28" s="113"/>
      <c r="AD28" s="113"/>
      <c r="AE28" s="113"/>
      <c r="AF28" s="113"/>
      <c r="AG28" s="113"/>
      <c r="AH28" s="113"/>
    </row>
    <row r="29" spans="1:34" ht="15.75" customHeight="1" x14ac:dyDescent="0.25">
      <c r="A29" s="2"/>
      <c r="C29" s="114"/>
      <c r="D29" s="115"/>
      <c r="E29" s="116"/>
      <c r="F29" s="112" t="str">
        <f>TEXT(F30,"מים")</f>
        <v/>
      </c>
      <c r="G29" s="53" t="str">
        <f>TEXT(G28,"ימים")</f>
        <v>ימים</v>
      </c>
      <c r="H29" s="52" t="str">
        <f>TEXT(H30,"חשמל")</f>
        <v/>
      </c>
      <c r="I29" s="53" t="str">
        <f>TEXT(I28,"ימים")</f>
        <v>ימים</v>
      </c>
      <c r="J29" s="52" t="str">
        <f>TEXT(J30,"גז")</f>
        <v/>
      </c>
      <c r="K29" s="53" t="str">
        <f>TEXT(K28,"ימים")</f>
        <v>ימים</v>
      </c>
      <c r="L29" s="52" t="str">
        <f>TEXT(L30,"ארנונה")</f>
        <v/>
      </c>
      <c r="M29" s="53" t="str">
        <f>TEXT(M28,"ימים")</f>
        <v>ימים</v>
      </c>
      <c r="N29" s="52" t="str">
        <f>TEXT(N30,"גז חודשי")</f>
        <v/>
      </c>
      <c r="O29" s="53" t="str">
        <f>TEXT(O28,"ימים")</f>
        <v>ימים</v>
      </c>
      <c r="P29" s="52" t="str">
        <f>TEXT(P30,"תשלום קבוע")</f>
        <v/>
      </c>
      <c r="Q29" s="53" t="str">
        <f>TEXT(Q28,"ימים")</f>
        <v>ימים</v>
      </c>
      <c r="R29" s="52" t="str">
        <f>TEXT(R30,D23)</f>
        <v/>
      </c>
      <c r="S29" s="53" t="str">
        <f>TEXT(S28,"ימים")</f>
        <v>ימים</v>
      </c>
      <c r="T29" s="25" t="str">
        <f>TEXT(T30,"סך ליום")</f>
        <v/>
      </c>
      <c r="U29" s="62"/>
      <c r="V29" s="63"/>
      <c r="W29" s="63"/>
      <c r="X29" s="68" t="s">
        <v>12</v>
      </c>
      <c r="Y29" s="69"/>
      <c r="AA29" s="3"/>
      <c r="AB29" s="113"/>
      <c r="AC29" s="113"/>
      <c r="AD29" s="113"/>
      <c r="AE29" s="113"/>
      <c r="AF29" s="113"/>
      <c r="AG29" s="113"/>
      <c r="AH29" s="113"/>
    </row>
    <row r="30" spans="1:34" ht="15" customHeight="1" thickBot="1" x14ac:dyDescent="0.3">
      <c r="A30" s="2"/>
      <c r="C30" s="117"/>
      <c r="D30" s="118"/>
      <c r="E30" s="119"/>
      <c r="F30" s="51" t="str">
        <f>IF(SUMIF(J27,J27),IF(SUMIF(F31,F31),L27*F31,L27*$F$3),"")</f>
        <v/>
      </c>
      <c r="G30" s="47"/>
      <c r="H30" s="46" t="str">
        <f>IF(SUMIF(N27,N27),IF(SUMIF(H31,H31),P27*H31,P27*$F$4),"")</f>
        <v/>
      </c>
      <c r="I30" s="47"/>
      <c r="J30" s="46" t="str">
        <f>IF(SUMIF(R27,R27),IF(SUMIF(J31,J31),T27*J31,T27*$F$5),"")</f>
        <v/>
      </c>
      <c r="K30" s="47"/>
      <c r="L30" s="46" t="str">
        <f>IF(SUMIF(D27,D27),IF(SUMIF(L31,L31),L31*12/365*H27,IF(SUMIF($F$6,$F$6),$F$6*12/365*H27,"")),"")</f>
        <v/>
      </c>
      <c r="M30" s="47"/>
      <c r="N30" s="46" t="str">
        <f>IF(SUMIF(D27,D27),IF(SUMIF(N31,N31),N31*12/365*H27,IF(SUMIF($F$7,$F$7),$F$7*12/365*H27,"")),"")</f>
        <v/>
      </c>
      <c r="O30" s="47"/>
      <c r="P30" s="46" t="str">
        <f>IF(SUMIF(D27,D27),IF(SUMIF(P31,P31),P31*12/365*H27,IF(SUMIF($F$8,$F$8),$F$8*12/365*H27,"")),"")</f>
        <v/>
      </c>
      <c r="Q30" s="47"/>
      <c r="R30" s="46" t="str">
        <f>IF(SUMIF(D27,D27),IF(SUMIF(R31,R31),R31*12/365*H27,IF(SUMIF($F$9,$F$9),$F$9*12/365*H27,"")),"")</f>
        <v/>
      </c>
      <c r="S30" s="47"/>
      <c r="T30" s="26" t="str">
        <f>IF(SUMIF(U28,U28),U28/H27,"")</f>
        <v/>
      </c>
      <c r="U30" s="64"/>
      <c r="V30" s="65"/>
      <c r="W30" s="65"/>
      <c r="X30" s="48" t="str">
        <f>IF(SUMIF(X28,"&gt;0"),IF(X28=U28,"אין חוב",U28-X28),IF(SUMIF(U28,U28),"לא שולם",""))</f>
        <v/>
      </c>
      <c r="Y30" s="49"/>
      <c r="AA30" s="3"/>
      <c r="AB30" s="113"/>
      <c r="AC30" s="113"/>
      <c r="AD30" s="113"/>
      <c r="AE30" s="113"/>
      <c r="AF30" s="113"/>
      <c r="AG30" s="113"/>
      <c r="AH30" s="113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113"/>
      <c r="AC31" s="113"/>
      <c r="AD31" s="113"/>
      <c r="AE31" s="113"/>
      <c r="AF31" s="113"/>
      <c r="AG31" s="113"/>
      <c r="AH31" s="113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113"/>
      <c r="AC32" s="113"/>
      <c r="AD32" s="113"/>
      <c r="AE32" s="113"/>
      <c r="AF32" s="113"/>
      <c r="AG32" s="113"/>
      <c r="AH32" s="113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113"/>
      <c r="AC33" s="113"/>
      <c r="AD33" s="113"/>
      <c r="AE33" s="113"/>
      <c r="AF33" s="113"/>
      <c r="AG33" s="113"/>
      <c r="AH33" s="113"/>
    </row>
    <row r="34" spans="1:34" ht="15.75" customHeight="1" x14ac:dyDescent="0.25">
      <c r="A34" s="2"/>
      <c r="C34" s="70" t="s">
        <v>10</v>
      </c>
      <c r="D34" s="72"/>
      <c r="E34" s="72"/>
      <c r="F34" s="72"/>
      <c r="G34" s="73"/>
      <c r="H34" s="18" t="str">
        <f>IF(SUMIF(D34,D34),D34-D27,"")</f>
        <v/>
      </c>
      <c r="I34" s="79" t="s">
        <v>14</v>
      </c>
      <c r="J34" s="54"/>
      <c r="K34" s="55"/>
      <c r="L34" s="19" t="str">
        <f>IF(SUMIF(J34,J34),J34-J27,"")</f>
        <v/>
      </c>
      <c r="M34" s="70" t="s">
        <v>13</v>
      </c>
      <c r="N34" s="54"/>
      <c r="O34" s="55"/>
      <c r="P34" s="19" t="str">
        <f>IF(SUMIF(N34,N34),N34-N27,"")</f>
        <v/>
      </c>
      <c r="Q34" s="70" t="s">
        <v>11</v>
      </c>
      <c r="R34" s="54"/>
      <c r="S34" s="55"/>
      <c r="T34" s="20" t="str">
        <f>IF(SUMIF(R34,R34),R34-R27,"")</f>
        <v/>
      </c>
      <c r="U34" s="58" t="s">
        <v>7</v>
      </c>
      <c r="V34" s="59"/>
      <c r="W34" s="59"/>
      <c r="X34" s="60" t="s">
        <v>8</v>
      </c>
      <c r="Y34" s="61"/>
      <c r="AA34" s="3"/>
      <c r="AB34" s="113"/>
      <c r="AC34" s="113"/>
      <c r="AD34" s="113"/>
      <c r="AE34" s="113"/>
      <c r="AF34" s="113"/>
      <c r="AG34" s="113"/>
      <c r="AH34" s="113"/>
    </row>
    <row r="35" spans="1:34" ht="15" customHeight="1" x14ac:dyDescent="0.25">
      <c r="A35" s="2"/>
      <c r="C35" s="71"/>
      <c r="D35" s="74"/>
      <c r="E35" s="74"/>
      <c r="F35" s="74"/>
      <c r="G35" s="75"/>
      <c r="H35" s="21" t="str">
        <f>TEXT(H34,"ימים")</f>
        <v/>
      </c>
      <c r="I35" s="80"/>
      <c r="J35" s="56"/>
      <c r="K35" s="57"/>
      <c r="L35" s="22" t="str">
        <f>TEXT(L34,"קוב")</f>
        <v/>
      </c>
      <c r="M35" s="71"/>
      <c r="N35" s="56"/>
      <c r="O35" s="57"/>
      <c r="P35" s="23" t="str">
        <f>TEXT(P34,"קוט''ש")</f>
        <v/>
      </c>
      <c r="Q35" s="71"/>
      <c r="R35" s="56"/>
      <c r="S35" s="57"/>
      <c r="T35" s="24" t="str">
        <f>TEXT(T34,"מ''ק")</f>
        <v/>
      </c>
      <c r="U35" s="62" t="str">
        <f>IF(SUM(C37:S37)&gt;0,ROUND(SUM(C37:S37),2),"")</f>
        <v/>
      </c>
      <c r="V35" s="63"/>
      <c r="W35" s="63"/>
      <c r="X35" s="66"/>
      <c r="Y35" s="67"/>
      <c r="AA35" s="3"/>
      <c r="AB35" s="113"/>
      <c r="AC35" s="113"/>
      <c r="AD35" s="113"/>
      <c r="AE35" s="113"/>
      <c r="AF35" s="113"/>
      <c r="AG35" s="113"/>
      <c r="AH35" s="113"/>
    </row>
    <row r="36" spans="1:34" ht="15.75" customHeight="1" x14ac:dyDescent="0.25">
      <c r="A36" s="2"/>
      <c r="C36" s="114"/>
      <c r="D36" s="115"/>
      <c r="E36" s="116"/>
      <c r="F36" s="112" t="str">
        <f>TEXT(F37,"מים")</f>
        <v/>
      </c>
      <c r="G36" s="53" t="str">
        <f>TEXT(G35,"ימים")</f>
        <v>ימים</v>
      </c>
      <c r="H36" s="52" t="str">
        <f>TEXT(H37,"חשמל")</f>
        <v/>
      </c>
      <c r="I36" s="53" t="str">
        <f>TEXT(I35,"ימים")</f>
        <v>ימים</v>
      </c>
      <c r="J36" s="52" t="str">
        <f>TEXT(J37,"גז")</f>
        <v/>
      </c>
      <c r="K36" s="53" t="str">
        <f>TEXT(K35,"ימים")</f>
        <v>ימים</v>
      </c>
      <c r="L36" s="52" t="str">
        <f>TEXT(L37,"ארנונה")</f>
        <v/>
      </c>
      <c r="M36" s="53" t="str">
        <f>TEXT(M35,"ימים")</f>
        <v>ימים</v>
      </c>
      <c r="N36" s="52" t="str">
        <f>TEXT(N37,"גז חודשי")</f>
        <v/>
      </c>
      <c r="O36" s="53" t="str">
        <f>TEXT(O35,"ימים")</f>
        <v>ימים</v>
      </c>
      <c r="P36" s="52" t="str">
        <f>TEXT(P37,"תשלום קבוע")</f>
        <v/>
      </c>
      <c r="Q36" s="53" t="str">
        <f>TEXT(Q35,"ימים")</f>
        <v>ימים</v>
      </c>
      <c r="R36" s="52" t="str">
        <f>TEXT(R37,D30)</f>
        <v/>
      </c>
      <c r="S36" s="53" t="str">
        <f>TEXT(S35,"ימים")</f>
        <v>ימים</v>
      </c>
      <c r="T36" s="25" t="str">
        <f>TEXT(T37,"סך ליום")</f>
        <v/>
      </c>
      <c r="U36" s="62"/>
      <c r="V36" s="63"/>
      <c r="W36" s="63"/>
      <c r="X36" s="68" t="s">
        <v>12</v>
      </c>
      <c r="Y36" s="69"/>
      <c r="AA36" s="3"/>
      <c r="AB36" s="113"/>
      <c r="AC36" s="113"/>
      <c r="AD36" s="113"/>
      <c r="AE36" s="113"/>
      <c r="AF36" s="113"/>
      <c r="AG36" s="113"/>
      <c r="AH36" s="113"/>
    </row>
    <row r="37" spans="1:34" ht="15.75" customHeight="1" thickBot="1" x14ac:dyDescent="0.3">
      <c r="A37" s="2"/>
      <c r="C37" s="117"/>
      <c r="D37" s="118"/>
      <c r="E37" s="119"/>
      <c r="F37" s="51" t="str">
        <f>IF(SUMIF(J34,J34),IF(SUMIF(F38,F38),L34*F38,L34*$F$3),"")</f>
        <v/>
      </c>
      <c r="G37" s="47"/>
      <c r="H37" s="46" t="str">
        <f>IF(SUMIF(N34,N34),IF(SUMIF(H38,H38),P34*H38,P34*$F$4),"")</f>
        <v/>
      </c>
      <c r="I37" s="47"/>
      <c r="J37" s="46" t="str">
        <f>IF(SUMIF(R34,R34),IF(SUMIF(J38,J38),T34*J38,T34*$F$5),"")</f>
        <v/>
      </c>
      <c r="K37" s="47"/>
      <c r="L37" s="46" t="str">
        <f>IF(SUMIF(D34,D34),IF(SUMIF(L38,L38),L38*12/365*H34,IF(SUMIF($F$6,$F$6),$F$6*12/365*H34,"")),"")</f>
        <v/>
      </c>
      <c r="M37" s="47"/>
      <c r="N37" s="46" t="str">
        <f>IF(SUMIF(D34,D34),IF(SUMIF(N38,N38),N38*12/365*H34,IF(SUMIF($F$7,$F$7),$F$7*12/365*H34,"")),"")</f>
        <v/>
      </c>
      <c r="O37" s="47"/>
      <c r="P37" s="46" t="str">
        <f>IF(SUMIF(D34,D34),IF(SUMIF(P38,P38),P38*12/365*H34,IF(SUMIF($F$8,$F$8),$F$8*12/365*H34,"")),"")</f>
        <v/>
      </c>
      <c r="Q37" s="47"/>
      <c r="R37" s="46" t="str">
        <f>IF(SUMIF(D34,D34),IF(SUMIF(R38,R38),R38*12/365*H34,IF(SUMIF($F$9,$F$9),$F$9*12/365*H34,"")),"")</f>
        <v/>
      </c>
      <c r="S37" s="47"/>
      <c r="T37" s="26" t="str">
        <f>IF(SUMIF(U35,U35),U35/H34,"")</f>
        <v/>
      </c>
      <c r="U37" s="64"/>
      <c r="V37" s="65"/>
      <c r="W37" s="65"/>
      <c r="X37" s="48" t="str">
        <f>IF(SUMIF(X35,"&gt;0"),IF(X35=U35,"אין חוב",U35-X35),IF(SUMIF(U35,U35),"לא שולם",""))</f>
        <v/>
      </c>
      <c r="Y37" s="49"/>
      <c r="AA37" s="3"/>
      <c r="AB37" s="113"/>
      <c r="AC37" s="113"/>
      <c r="AD37" s="113"/>
      <c r="AE37" s="113"/>
      <c r="AF37" s="113"/>
      <c r="AG37" s="113"/>
      <c r="AH37" s="113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113"/>
      <c r="AC38" s="113"/>
      <c r="AD38" s="113"/>
      <c r="AE38" s="113"/>
      <c r="AF38" s="113"/>
      <c r="AG38" s="113"/>
      <c r="AH38" s="113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113"/>
      <c r="AC39" s="113"/>
      <c r="AD39" s="113"/>
      <c r="AE39" s="113"/>
      <c r="AF39" s="113"/>
      <c r="AG39" s="113"/>
      <c r="AH39" s="113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113"/>
      <c r="AC40" s="113"/>
      <c r="AD40" s="113"/>
      <c r="AE40" s="113"/>
      <c r="AF40" s="113"/>
      <c r="AG40" s="113"/>
      <c r="AH40" s="113"/>
    </row>
    <row r="41" spans="1:34" ht="15.75" customHeight="1" x14ac:dyDescent="0.25">
      <c r="A41" s="2"/>
      <c r="C41" s="70" t="s">
        <v>10</v>
      </c>
      <c r="D41" s="72"/>
      <c r="E41" s="72"/>
      <c r="F41" s="72"/>
      <c r="G41" s="73"/>
      <c r="H41" s="18" t="str">
        <f>IF(SUMIF(D41,D41),D41-D34,"")</f>
        <v/>
      </c>
      <c r="I41" s="79" t="s">
        <v>14</v>
      </c>
      <c r="J41" s="54"/>
      <c r="K41" s="55"/>
      <c r="L41" s="19" t="str">
        <f>IF(SUMIF(J41,J41),J41-J34,"")</f>
        <v/>
      </c>
      <c r="M41" s="70" t="s">
        <v>13</v>
      </c>
      <c r="N41" s="54"/>
      <c r="O41" s="55"/>
      <c r="P41" s="19" t="str">
        <f>IF(SUMIF(N41,N41),N41-N34,"")</f>
        <v/>
      </c>
      <c r="Q41" s="70" t="s">
        <v>11</v>
      </c>
      <c r="R41" s="54"/>
      <c r="S41" s="55"/>
      <c r="T41" s="20" t="str">
        <f>IF(SUMIF(R41,R41),R41-R34,"")</f>
        <v/>
      </c>
      <c r="U41" s="58" t="s">
        <v>7</v>
      </c>
      <c r="V41" s="59"/>
      <c r="W41" s="59"/>
      <c r="X41" s="60" t="s">
        <v>8</v>
      </c>
      <c r="Y41" s="61"/>
      <c r="AA41" s="3"/>
      <c r="AB41" s="113"/>
      <c r="AC41" s="113"/>
      <c r="AD41" s="113"/>
      <c r="AE41" s="113"/>
      <c r="AF41" s="113"/>
      <c r="AG41" s="113"/>
      <c r="AH41" s="113"/>
    </row>
    <row r="42" spans="1:34" ht="15.75" customHeight="1" x14ac:dyDescent="0.25">
      <c r="A42" s="2"/>
      <c r="C42" s="71"/>
      <c r="D42" s="74"/>
      <c r="E42" s="74"/>
      <c r="F42" s="74"/>
      <c r="G42" s="75"/>
      <c r="H42" s="21" t="str">
        <f>TEXT(H41,"ימים")</f>
        <v/>
      </c>
      <c r="I42" s="80"/>
      <c r="J42" s="56"/>
      <c r="K42" s="57"/>
      <c r="L42" s="22" t="str">
        <f>TEXT(L41,"קוב")</f>
        <v/>
      </c>
      <c r="M42" s="71"/>
      <c r="N42" s="56"/>
      <c r="O42" s="57"/>
      <c r="P42" s="23" t="str">
        <f>TEXT(P41,"קוט''ש")</f>
        <v/>
      </c>
      <c r="Q42" s="71"/>
      <c r="R42" s="56"/>
      <c r="S42" s="57"/>
      <c r="T42" s="24" t="str">
        <f>TEXT(T41,"מ''ק")</f>
        <v/>
      </c>
      <c r="U42" s="62" t="str">
        <f>IF(SUM(C44:S44)&gt;0,ROUND(SUM(C44:S44),2),"")</f>
        <v/>
      </c>
      <c r="V42" s="63"/>
      <c r="W42" s="63"/>
      <c r="X42" s="66"/>
      <c r="Y42" s="67"/>
      <c r="AA42" s="3"/>
      <c r="AB42" s="113"/>
      <c r="AC42" s="113"/>
      <c r="AD42" s="113"/>
      <c r="AE42" s="113"/>
      <c r="AF42" s="113"/>
      <c r="AG42" s="113"/>
      <c r="AH42" s="113"/>
    </row>
    <row r="43" spans="1:34" ht="15" customHeight="1" x14ac:dyDescent="0.25">
      <c r="A43" s="2"/>
      <c r="C43" s="114"/>
      <c r="D43" s="115"/>
      <c r="E43" s="116"/>
      <c r="F43" s="112" t="str">
        <f>TEXT(F44,"מים")</f>
        <v/>
      </c>
      <c r="G43" s="53" t="str">
        <f>TEXT(G42,"ימים")</f>
        <v>ימים</v>
      </c>
      <c r="H43" s="52" t="str">
        <f>TEXT(H44,"חשמל")</f>
        <v/>
      </c>
      <c r="I43" s="53" t="str">
        <f>TEXT(I42,"ימים")</f>
        <v>ימים</v>
      </c>
      <c r="J43" s="52" t="str">
        <f>TEXT(J44,"גז")</f>
        <v/>
      </c>
      <c r="K43" s="53" t="str">
        <f>TEXT(K42,"ימים")</f>
        <v>ימים</v>
      </c>
      <c r="L43" s="52" t="str">
        <f>TEXT(L44,"ארנונה")</f>
        <v/>
      </c>
      <c r="M43" s="53" t="str">
        <f>TEXT(M42,"ימים")</f>
        <v>ימים</v>
      </c>
      <c r="N43" s="52" t="str">
        <f>TEXT(N44,"גז חודשי")</f>
        <v/>
      </c>
      <c r="O43" s="53" t="str">
        <f>TEXT(O42,"ימים")</f>
        <v>ימים</v>
      </c>
      <c r="P43" s="52" t="str">
        <f>TEXT(P44,"תשלום קבוע")</f>
        <v/>
      </c>
      <c r="Q43" s="53" t="str">
        <f>TEXT(Q42,"ימים")</f>
        <v>ימים</v>
      </c>
      <c r="R43" s="52" t="str">
        <f>TEXT(R44,D37)</f>
        <v/>
      </c>
      <c r="S43" s="53" t="str">
        <f>TEXT(S42,"ימים")</f>
        <v>ימים</v>
      </c>
      <c r="T43" s="25" t="str">
        <f>TEXT(T44,"סך ליום")</f>
        <v/>
      </c>
      <c r="U43" s="62"/>
      <c r="V43" s="63"/>
      <c r="W43" s="63"/>
      <c r="X43" s="68" t="s">
        <v>12</v>
      </c>
      <c r="Y43" s="69"/>
      <c r="AA43" s="3"/>
      <c r="AB43" s="113"/>
      <c r="AC43" s="113"/>
      <c r="AD43" s="113"/>
      <c r="AE43" s="113"/>
      <c r="AF43" s="113"/>
      <c r="AG43" s="113"/>
      <c r="AH43" s="113"/>
    </row>
    <row r="44" spans="1:34" ht="15.75" customHeight="1" thickBot="1" x14ac:dyDescent="0.3">
      <c r="A44" s="2"/>
      <c r="C44" s="117"/>
      <c r="D44" s="118"/>
      <c r="E44" s="119"/>
      <c r="F44" s="51" t="str">
        <f>IF(SUMIF(J41,J41),IF(SUMIF(F45,F45),L41*F45,L41*$F$3),"")</f>
        <v/>
      </c>
      <c r="G44" s="47"/>
      <c r="H44" s="46" t="str">
        <f>IF(SUMIF(N41,N41),IF(SUMIF(H45,H45),P41*H45,P41*$F$4),"")</f>
        <v/>
      </c>
      <c r="I44" s="47"/>
      <c r="J44" s="46" t="str">
        <f>IF(SUMIF(R41,R41),IF(SUMIF(J45,J45),T41*J45,T41*$F$5),"")</f>
        <v/>
      </c>
      <c r="K44" s="47"/>
      <c r="L44" s="46" t="str">
        <f>IF(SUMIF(D41,D41),IF(SUMIF(L45,L45),L45*12/365*H41,IF(SUMIF($F$6,$F$6),$F$6*12/365*H41,"")),"")</f>
        <v/>
      </c>
      <c r="M44" s="47"/>
      <c r="N44" s="46" t="str">
        <f>IF(SUMIF(D41,D41),IF(SUMIF(N45,N45),N45*12/365*H41,IF(SUMIF($F$7,$F$7),$F$7*12/365*H41,"")),"")</f>
        <v/>
      </c>
      <c r="O44" s="47"/>
      <c r="P44" s="46" t="str">
        <f>IF(SUMIF(D41,D41),IF(SUMIF(P45,P45),P45*12/365*H41,IF(SUMIF($F$8,$F$8),$F$8*12/365*H41,"")),"")</f>
        <v/>
      </c>
      <c r="Q44" s="47"/>
      <c r="R44" s="46" t="str">
        <f>IF(SUMIF(D41,D41),IF(SUMIF(R45,R45),R45*12/365*H41,IF(SUMIF($F$9,$F$9),$F$9*12/365*H41,"")),"")</f>
        <v/>
      </c>
      <c r="S44" s="47"/>
      <c r="T44" s="26" t="str">
        <f>IF(SUMIF(U42,U42),U42/H41,"")</f>
        <v/>
      </c>
      <c r="U44" s="64"/>
      <c r="V44" s="65"/>
      <c r="W44" s="65"/>
      <c r="X44" s="48" t="str">
        <f>IF(SUMIF(X42,"&gt;0"),IF(X42=U42,"אין חוב",U42-X42),IF(SUMIF(U42,U42),"לא שולם",""))</f>
        <v/>
      </c>
      <c r="Y44" s="49"/>
      <c r="AA44" s="3"/>
      <c r="AB44" s="113"/>
      <c r="AC44" s="113"/>
      <c r="AD44" s="113"/>
      <c r="AE44" s="113"/>
      <c r="AF44" s="113"/>
      <c r="AG44" s="113"/>
      <c r="AH44" s="113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113"/>
      <c r="AC45" s="113"/>
      <c r="AD45" s="113"/>
      <c r="AE45" s="113"/>
      <c r="AF45" s="113"/>
      <c r="AG45" s="113"/>
      <c r="AH45" s="113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113"/>
      <c r="AC46" s="113"/>
      <c r="AD46" s="113"/>
      <c r="AE46" s="113"/>
      <c r="AF46" s="113"/>
      <c r="AG46" s="113"/>
      <c r="AH46" s="113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113"/>
      <c r="AC47" s="113"/>
      <c r="AD47" s="113"/>
      <c r="AE47" s="113"/>
      <c r="AF47" s="113"/>
      <c r="AG47" s="113"/>
      <c r="AH47" s="113"/>
    </row>
    <row r="48" spans="1:34" ht="15.75" x14ac:dyDescent="0.25">
      <c r="A48" s="2"/>
      <c r="C48" s="70" t="s">
        <v>10</v>
      </c>
      <c r="D48" s="72"/>
      <c r="E48" s="72"/>
      <c r="F48" s="72"/>
      <c r="G48" s="73"/>
      <c r="H48" s="18" t="str">
        <f>IF(SUMIF(D48,D48),D48-D41,"")</f>
        <v/>
      </c>
      <c r="I48" s="79" t="s">
        <v>14</v>
      </c>
      <c r="J48" s="54"/>
      <c r="K48" s="55"/>
      <c r="L48" s="19" t="str">
        <f>IF(SUMIF(J48,J48),J48-J41,"")</f>
        <v/>
      </c>
      <c r="M48" s="70" t="s">
        <v>13</v>
      </c>
      <c r="N48" s="54"/>
      <c r="O48" s="55"/>
      <c r="P48" s="19" t="str">
        <f>IF(SUMIF(N48,N48),N48-N41,"")</f>
        <v/>
      </c>
      <c r="Q48" s="70" t="s">
        <v>11</v>
      </c>
      <c r="R48" s="54"/>
      <c r="S48" s="55"/>
      <c r="T48" s="20" t="str">
        <f>IF(SUMIF(R48,R48),R48-R41,"")</f>
        <v/>
      </c>
      <c r="U48" s="58" t="s">
        <v>7</v>
      </c>
      <c r="V48" s="59"/>
      <c r="W48" s="59"/>
      <c r="X48" s="60" t="s">
        <v>8</v>
      </c>
      <c r="Y48" s="61"/>
      <c r="AA48" s="3"/>
      <c r="AB48" s="113"/>
      <c r="AC48" s="113"/>
      <c r="AD48" s="113"/>
      <c r="AE48" s="113"/>
      <c r="AF48" s="113"/>
      <c r="AG48" s="113"/>
      <c r="AH48" s="113"/>
    </row>
    <row r="49" spans="1:34" ht="15.75" customHeight="1" x14ac:dyDescent="0.25">
      <c r="A49" s="2"/>
      <c r="C49" s="71"/>
      <c r="D49" s="74"/>
      <c r="E49" s="74"/>
      <c r="F49" s="74"/>
      <c r="G49" s="75"/>
      <c r="H49" s="21" t="str">
        <f>TEXT(H48,"ימים")</f>
        <v/>
      </c>
      <c r="I49" s="80"/>
      <c r="J49" s="56"/>
      <c r="K49" s="57"/>
      <c r="L49" s="22" t="str">
        <f>TEXT(L48,"קוב")</f>
        <v/>
      </c>
      <c r="M49" s="71"/>
      <c r="N49" s="56"/>
      <c r="O49" s="57"/>
      <c r="P49" s="23" t="str">
        <f>TEXT(P48,"קוט''ש")</f>
        <v/>
      </c>
      <c r="Q49" s="71"/>
      <c r="R49" s="56"/>
      <c r="S49" s="57"/>
      <c r="T49" s="24" t="str">
        <f>TEXT(T48,"מ''ק")</f>
        <v/>
      </c>
      <c r="U49" s="62" t="str">
        <f>IF(SUM(C51:S51)&gt;0,ROUND(SUM(C51:S51),2),"")</f>
        <v/>
      </c>
      <c r="V49" s="63"/>
      <c r="W49" s="63"/>
      <c r="X49" s="66"/>
      <c r="Y49" s="67"/>
      <c r="AA49" s="3"/>
      <c r="AB49" s="113"/>
      <c r="AC49" s="113"/>
      <c r="AD49" s="113"/>
      <c r="AE49" s="113"/>
      <c r="AF49" s="113"/>
      <c r="AG49" s="113"/>
      <c r="AH49" s="113"/>
    </row>
    <row r="50" spans="1:34" ht="15" customHeight="1" x14ac:dyDescent="0.25">
      <c r="A50" s="2"/>
      <c r="C50" s="114"/>
      <c r="D50" s="115"/>
      <c r="E50" s="116"/>
      <c r="F50" s="112" t="str">
        <f>TEXT(F51,"מים")</f>
        <v/>
      </c>
      <c r="G50" s="53" t="str">
        <f>TEXT(G49,"ימים")</f>
        <v>ימים</v>
      </c>
      <c r="H50" s="52" t="str">
        <f>TEXT(H51,"חשמל")</f>
        <v/>
      </c>
      <c r="I50" s="53" t="str">
        <f>TEXT(I49,"ימים")</f>
        <v>ימים</v>
      </c>
      <c r="J50" s="52" t="str">
        <f>TEXT(J51,"גז")</f>
        <v/>
      </c>
      <c r="K50" s="53" t="str">
        <f>TEXT(K49,"ימים")</f>
        <v>ימים</v>
      </c>
      <c r="L50" s="52" t="str">
        <f>TEXT(L51,"ארנונה")</f>
        <v/>
      </c>
      <c r="M50" s="53" t="str">
        <f>TEXT(M49,"ימים")</f>
        <v>ימים</v>
      </c>
      <c r="N50" s="52" t="str">
        <f>TEXT(N51,"גז חודשי")</f>
        <v/>
      </c>
      <c r="O50" s="53" t="str">
        <f>TEXT(O49,"ימים")</f>
        <v>ימים</v>
      </c>
      <c r="P50" s="52" t="str">
        <f>TEXT(P51,"תשלום קבוע")</f>
        <v/>
      </c>
      <c r="Q50" s="53" t="str">
        <f>TEXT(Q49,"ימים")</f>
        <v>ימים</v>
      </c>
      <c r="R50" s="52" t="str">
        <f>TEXT(R51,D44)</f>
        <v/>
      </c>
      <c r="S50" s="53" t="str">
        <f>TEXT(S49,"ימים")</f>
        <v>ימים</v>
      </c>
      <c r="T50" s="25" t="str">
        <f>TEXT(T51,"סך ליום")</f>
        <v/>
      </c>
      <c r="U50" s="62"/>
      <c r="V50" s="63"/>
      <c r="W50" s="63"/>
      <c r="X50" s="68" t="s">
        <v>12</v>
      </c>
      <c r="Y50" s="69"/>
      <c r="AA50" s="3"/>
      <c r="AB50" s="113"/>
      <c r="AC50" s="113"/>
      <c r="AD50" s="113"/>
      <c r="AE50" s="113"/>
      <c r="AF50" s="113"/>
      <c r="AG50" s="113"/>
      <c r="AH50" s="113"/>
    </row>
    <row r="51" spans="1:34" ht="15.75" customHeight="1" thickBot="1" x14ac:dyDescent="0.3">
      <c r="A51" s="2"/>
      <c r="C51" s="117"/>
      <c r="D51" s="118"/>
      <c r="E51" s="119"/>
      <c r="F51" s="51" t="str">
        <f>IF(SUMIF(J48,J48),IF(SUMIF(F52,F52),L48*F52,L48*$F$3),"")</f>
        <v/>
      </c>
      <c r="G51" s="47"/>
      <c r="H51" s="46" t="str">
        <f>IF(SUMIF(N48,N48),IF(SUMIF(H52,H52),P48*H52,P48*$F$4),"")</f>
        <v/>
      </c>
      <c r="I51" s="47"/>
      <c r="J51" s="46" t="str">
        <f>IF(SUMIF(R48,R48),IF(SUMIF(J52,J52),T48*J52,T48*$F$5),"")</f>
        <v/>
      </c>
      <c r="K51" s="47"/>
      <c r="L51" s="46" t="str">
        <f>IF(SUMIF(D48,D48),IF(SUMIF(L52,L52),L52*12/365*H48,IF(SUMIF($F$6,$F$6),$F$6*12/365*H48,"")),"")</f>
        <v/>
      </c>
      <c r="M51" s="47"/>
      <c r="N51" s="46" t="str">
        <f>IF(SUMIF(D48,D48),IF(SUMIF(N52,N52),N52*12/365*H48,IF(SUMIF($F$7,$F$7),$F$7*12/365*H48,"")),"")</f>
        <v/>
      </c>
      <c r="O51" s="47"/>
      <c r="P51" s="46" t="str">
        <f>IF(SUMIF(D48,D48),IF(SUMIF(P52,P52),P52*12/365*H48,IF(SUMIF($F$8,$F$8),$F$8*12/365*H48,"")),"")</f>
        <v/>
      </c>
      <c r="Q51" s="47"/>
      <c r="R51" s="46" t="str">
        <f>IF(SUMIF(D48,D48),IF(SUMIF(R52,R52),R52*12/365*H48,IF(SUMIF($F$9,$F$9),$F$9*12/365*H48,"")),"")</f>
        <v/>
      </c>
      <c r="S51" s="47"/>
      <c r="T51" s="26" t="str">
        <f>IF(SUMIF(U49,U49),U49/H48,"")</f>
        <v/>
      </c>
      <c r="U51" s="64"/>
      <c r="V51" s="65"/>
      <c r="W51" s="65"/>
      <c r="X51" s="48" t="str">
        <f>IF(SUMIF(X49,"&gt;0"),IF(X49=U49,"אין חוב",U49-X49),IF(SUMIF(U49,U49),"לא שולם",""))</f>
        <v/>
      </c>
      <c r="Y51" s="49"/>
      <c r="AA51" s="3"/>
      <c r="AB51" s="113"/>
      <c r="AC51" s="113"/>
      <c r="AD51" s="113"/>
      <c r="AE51" s="113"/>
      <c r="AF51" s="113"/>
      <c r="AG51" s="113"/>
      <c r="AH51" s="113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113"/>
      <c r="AC52" s="113"/>
      <c r="AD52" s="113"/>
      <c r="AE52" s="113"/>
      <c r="AF52" s="113"/>
      <c r="AG52" s="113"/>
      <c r="AH52" s="113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113"/>
      <c r="AC53" s="113"/>
      <c r="AD53" s="113"/>
      <c r="AE53" s="113"/>
      <c r="AF53" s="113"/>
      <c r="AG53" s="113"/>
      <c r="AH53" s="113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113"/>
      <c r="AC54" s="113"/>
      <c r="AD54" s="113"/>
      <c r="AE54" s="113"/>
      <c r="AF54" s="113"/>
      <c r="AG54" s="113"/>
      <c r="AH54" s="113"/>
    </row>
    <row r="55" spans="1:34" ht="15.75" x14ac:dyDescent="0.25">
      <c r="A55" s="2"/>
      <c r="C55" s="70" t="s">
        <v>10</v>
      </c>
      <c r="D55" s="72"/>
      <c r="E55" s="72"/>
      <c r="F55" s="72"/>
      <c r="G55" s="73"/>
      <c r="H55" s="18" t="str">
        <f>IF(SUMIF(D55,D55),D55-D48,"")</f>
        <v/>
      </c>
      <c r="I55" s="79" t="s">
        <v>14</v>
      </c>
      <c r="J55" s="54"/>
      <c r="K55" s="55"/>
      <c r="L55" s="19" t="str">
        <f>IF(SUMIF(J55,J55),J55-J48,"")</f>
        <v/>
      </c>
      <c r="M55" s="70" t="s">
        <v>13</v>
      </c>
      <c r="N55" s="54"/>
      <c r="O55" s="55"/>
      <c r="P55" s="19" t="str">
        <f>IF(SUMIF(N55,N55),N55-N48,"")</f>
        <v/>
      </c>
      <c r="Q55" s="70" t="s">
        <v>11</v>
      </c>
      <c r="R55" s="54"/>
      <c r="S55" s="55"/>
      <c r="T55" s="20" t="str">
        <f>IF(SUMIF(R55,R55),R55-R48,"")</f>
        <v/>
      </c>
      <c r="U55" s="58" t="s">
        <v>7</v>
      </c>
      <c r="V55" s="59"/>
      <c r="W55" s="59"/>
      <c r="X55" s="60" t="s">
        <v>8</v>
      </c>
      <c r="Y55" s="61"/>
      <c r="AA55" s="3"/>
      <c r="AB55" s="113"/>
      <c r="AC55" s="113"/>
      <c r="AD55" s="113"/>
      <c r="AE55" s="113"/>
      <c r="AF55" s="113"/>
      <c r="AG55" s="113"/>
      <c r="AH55" s="113"/>
    </row>
    <row r="56" spans="1:34" ht="15.75" customHeight="1" x14ac:dyDescent="0.25">
      <c r="A56" s="2"/>
      <c r="C56" s="71"/>
      <c r="D56" s="74"/>
      <c r="E56" s="74"/>
      <c r="F56" s="74"/>
      <c r="G56" s="75"/>
      <c r="H56" s="21" t="str">
        <f>TEXT(H55,"ימים")</f>
        <v/>
      </c>
      <c r="I56" s="80"/>
      <c r="J56" s="56"/>
      <c r="K56" s="57"/>
      <c r="L56" s="22" t="str">
        <f>TEXT(L55,"קוב")</f>
        <v/>
      </c>
      <c r="M56" s="71"/>
      <c r="N56" s="56"/>
      <c r="O56" s="57"/>
      <c r="P56" s="23" t="str">
        <f>TEXT(P55,"קוט''ש")</f>
        <v/>
      </c>
      <c r="Q56" s="71"/>
      <c r="R56" s="56"/>
      <c r="S56" s="57"/>
      <c r="T56" s="24" t="str">
        <f>TEXT(T55,"מ''ק")</f>
        <v/>
      </c>
      <c r="U56" s="62" t="str">
        <f>IF(SUM(C58:S58)&gt;0,ROUND(SUM(C58:S58),2),"")</f>
        <v/>
      </c>
      <c r="V56" s="63"/>
      <c r="W56" s="63"/>
      <c r="X56" s="66"/>
      <c r="Y56" s="67"/>
      <c r="AA56" s="3"/>
      <c r="AB56" s="113"/>
      <c r="AC56" s="113"/>
      <c r="AD56" s="113"/>
      <c r="AE56" s="113"/>
      <c r="AF56" s="113"/>
      <c r="AG56" s="113"/>
      <c r="AH56" s="113"/>
    </row>
    <row r="57" spans="1:34" ht="15" customHeight="1" x14ac:dyDescent="0.25">
      <c r="A57" s="2"/>
      <c r="C57" s="114"/>
      <c r="D57" s="115"/>
      <c r="E57" s="116"/>
      <c r="F57" s="112" t="str">
        <f>TEXT(F58,"מים")</f>
        <v/>
      </c>
      <c r="G57" s="53" t="str">
        <f>TEXT(G56,"ימים")</f>
        <v>ימים</v>
      </c>
      <c r="H57" s="52" t="str">
        <f>TEXT(H58,"חשמל")</f>
        <v/>
      </c>
      <c r="I57" s="53" t="str">
        <f>TEXT(I56,"ימים")</f>
        <v>ימים</v>
      </c>
      <c r="J57" s="52" t="str">
        <f>TEXT(J58,"גז")</f>
        <v/>
      </c>
      <c r="K57" s="53" t="str">
        <f>TEXT(K56,"ימים")</f>
        <v>ימים</v>
      </c>
      <c r="L57" s="52" t="str">
        <f>TEXT(L58,"ארנונה")</f>
        <v/>
      </c>
      <c r="M57" s="53" t="str">
        <f>TEXT(M56,"ימים")</f>
        <v>ימים</v>
      </c>
      <c r="N57" s="52" t="str">
        <f>TEXT(N58,"גז חודשי")</f>
        <v/>
      </c>
      <c r="O57" s="53" t="str">
        <f>TEXT(O56,"ימים")</f>
        <v>ימים</v>
      </c>
      <c r="P57" s="52" t="str">
        <f>TEXT(P58,"תשלום קבוע")</f>
        <v/>
      </c>
      <c r="Q57" s="53" t="str">
        <f>TEXT(Q56,"ימים")</f>
        <v>ימים</v>
      </c>
      <c r="R57" s="52" t="str">
        <f>TEXT(R58,D51)</f>
        <v/>
      </c>
      <c r="S57" s="53" t="str">
        <f>TEXT(S56,"ימים")</f>
        <v>ימים</v>
      </c>
      <c r="T57" s="25" t="str">
        <f>TEXT(T58,"סך ליום")</f>
        <v/>
      </c>
      <c r="U57" s="62"/>
      <c r="V57" s="63"/>
      <c r="W57" s="63"/>
      <c r="X57" s="68" t="s">
        <v>12</v>
      </c>
      <c r="Y57" s="69"/>
      <c r="AA57" s="3"/>
      <c r="AB57" s="113"/>
      <c r="AC57" s="113"/>
      <c r="AD57" s="113"/>
      <c r="AE57" s="113"/>
      <c r="AF57" s="113"/>
      <c r="AG57" s="113"/>
      <c r="AH57" s="113"/>
    </row>
    <row r="58" spans="1:34" ht="15.75" customHeight="1" thickBot="1" x14ac:dyDescent="0.3">
      <c r="A58" s="2"/>
      <c r="C58" s="117"/>
      <c r="D58" s="118"/>
      <c r="E58" s="119"/>
      <c r="F58" s="51" t="str">
        <f>IF(SUMIF(J55,J55),IF(SUMIF(F59,F59),L55*F59,L55*$F$3),"")</f>
        <v/>
      </c>
      <c r="G58" s="47"/>
      <c r="H58" s="46" t="str">
        <f>IF(SUMIF(N55,N55),IF(SUMIF(H59,H59),P55*H59,P55*$F$4),"")</f>
        <v/>
      </c>
      <c r="I58" s="47"/>
      <c r="J58" s="46" t="str">
        <f>IF(SUMIF(R55,R55),IF(SUMIF(J59,J59),T55*J59,T55*$F$5),"")</f>
        <v/>
      </c>
      <c r="K58" s="47"/>
      <c r="L58" s="46" t="str">
        <f>IF(SUMIF(D55,D55),IF(SUMIF(L59,L59),L59*12/365*H55,IF(SUMIF($F$6,$F$6),$F$6*12/365*H55,"")),"")</f>
        <v/>
      </c>
      <c r="M58" s="47"/>
      <c r="N58" s="46" t="str">
        <f>IF(SUMIF(D55,D55),IF(SUMIF(N59,N59),N59*12/365*H55,IF(SUMIF($F$7,$F$7),$F$7*12/365*H55,"")),"")</f>
        <v/>
      </c>
      <c r="O58" s="47"/>
      <c r="P58" s="46" t="str">
        <f>IF(SUMIF(D55,D55),IF(SUMIF(P59,P59),P59*12/365*H55,IF(SUMIF($F$8,$F$8),$F$8*12/365*H55,"")),"")</f>
        <v/>
      </c>
      <c r="Q58" s="47"/>
      <c r="R58" s="46" t="str">
        <f>IF(SUMIF(D55,D55),IF(SUMIF(R59,R59),R59*12/365*H55,IF(SUMIF($F$9,$F$9),$F$9*12/365*H55,"")),"")</f>
        <v/>
      </c>
      <c r="S58" s="47"/>
      <c r="T58" s="26" t="str">
        <f>IF(SUMIF(U56,U56),U56/H55,"")</f>
        <v/>
      </c>
      <c r="U58" s="64"/>
      <c r="V58" s="65"/>
      <c r="W58" s="65"/>
      <c r="X58" s="48" t="str">
        <f>IF(SUMIF(X56,"&gt;0"),IF(X56=U56,"אין חוב",U56-X56),IF(SUMIF(U56,U56),"לא שולם",""))</f>
        <v/>
      </c>
      <c r="Y58" s="49"/>
      <c r="AA58" s="3"/>
      <c r="AB58" s="113"/>
      <c r="AC58" s="113"/>
      <c r="AD58" s="113"/>
      <c r="AE58" s="113"/>
      <c r="AF58" s="113"/>
      <c r="AG58" s="113"/>
      <c r="AH58" s="113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113"/>
      <c r="AC59" s="113"/>
      <c r="AD59" s="113"/>
      <c r="AE59" s="113"/>
      <c r="AF59" s="113"/>
      <c r="AG59" s="113"/>
      <c r="AH59" s="113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113"/>
      <c r="AC60" s="113"/>
      <c r="AD60" s="113"/>
      <c r="AE60" s="113"/>
      <c r="AF60" s="113"/>
      <c r="AG60" s="113"/>
      <c r="AH60" s="113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113"/>
      <c r="AC61" s="113"/>
      <c r="AD61" s="113"/>
      <c r="AE61" s="113"/>
      <c r="AF61" s="113"/>
      <c r="AG61" s="113"/>
      <c r="AH61" s="113"/>
    </row>
    <row r="62" spans="1:34" ht="15.75" x14ac:dyDescent="0.25">
      <c r="A62" s="2"/>
      <c r="C62" s="70" t="s">
        <v>10</v>
      </c>
      <c r="D62" s="72"/>
      <c r="E62" s="72"/>
      <c r="F62" s="72"/>
      <c r="G62" s="73"/>
      <c r="H62" s="18" t="str">
        <f>IF(SUMIF(D62,D62),D62-D55,"")</f>
        <v/>
      </c>
      <c r="I62" s="79" t="s">
        <v>14</v>
      </c>
      <c r="J62" s="54"/>
      <c r="K62" s="55"/>
      <c r="L62" s="19" t="str">
        <f>IF(SUMIF(J62,J62),J62-J55,"")</f>
        <v/>
      </c>
      <c r="M62" s="70" t="s">
        <v>13</v>
      </c>
      <c r="N62" s="54"/>
      <c r="O62" s="55"/>
      <c r="P62" s="19" t="str">
        <f>IF(SUMIF(N62,N62),N62-N55,"")</f>
        <v/>
      </c>
      <c r="Q62" s="70" t="s">
        <v>11</v>
      </c>
      <c r="R62" s="54"/>
      <c r="S62" s="55"/>
      <c r="T62" s="20" t="str">
        <f>IF(SUMIF(R62,R62),R62-R55,"")</f>
        <v/>
      </c>
      <c r="U62" s="58" t="s">
        <v>7</v>
      </c>
      <c r="V62" s="59"/>
      <c r="W62" s="59"/>
      <c r="X62" s="60" t="s">
        <v>8</v>
      </c>
      <c r="Y62" s="61"/>
      <c r="AA62" s="3"/>
      <c r="AB62" s="113"/>
      <c r="AC62" s="113"/>
      <c r="AD62" s="113"/>
      <c r="AE62" s="113"/>
      <c r="AF62" s="113"/>
      <c r="AG62" s="113"/>
      <c r="AH62" s="113"/>
    </row>
    <row r="63" spans="1:34" ht="15.75" customHeight="1" x14ac:dyDescent="0.25">
      <c r="A63" s="2"/>
      <c r="C63" s="71"/>
      <c r="D63" s="74"/>
      <c r="E63" s="74"/>
      <c r="F63" s="74"/>
      <c r="G63" s="75"/>
      <c r="H63" s="21" t="str">
        <f>TEXT(H62,"ימים")</f>
        <v/>
      </c>
      <c r="I63" s="80"/>
      <c r="J63" s="56"/>
      <c r="K63" s="57"/>
      <c r="L63" s="22" t="str">
        <f>TEXT(L62,"קוב")</f>
        <v/>
      </c>
      <c r="M63" s="71"/>
      <c r="N63" s="56"/>
      <c r="O63" s="57"/>
      <c r="P63" s="23" t="str">
        <f>TEXT(P62,"קוט''ש")</f>
        <v/>
      </c>
      <c r="Q63" s="71"/>
      <c r="R63" s="56"/>
      <c r="S63" s="57"/>
      <c r="T63" s="24" t="str">
        <f>TEXT(T62,"מ''ק")</f>
        <v/>
      </c>
      <c r="U63" s="62" t="str">
        <f>IF(SUM(C65:S65)&gt;0,ROUND(SUM(C65:S65),2),"")</f>
        <v/>
      </c>
      <c r="V63" s="63"/>
      <c r="W63" s="63"/>
      <c r="X63" s="66"/>
      <c r="Y63" s="67"/>
      <c r="AA63" s="3"/>
      <c r="AB63" s="113"/>
      <c r="AC63" s="113"/>
      <c r="AD63" s="113"/>
      <c r="AE63" s="113"/>
      <c r="AF63" s="113"/>
      <c r="AG63" s="113"/>
      <c r="AH63" s="113"/>
    </row>
    <row r="64" spans="1:34" ht="15" customHeight="1" x14ac:dyDescent="0.25">
      <c r="A64" s="2"/>
      <c r="C64" s="114"/>
      <c r="D64" s="115"/>
      <c r="E64" s="116"/>
      <c r="F64" s="112" t="str">
        <f>TEXT(F65,"מים")</f>
        <v/>
      </c>
      <c r="G64" s="53" t="str">
        <f>TEXT(G63,"ימים")</f>
        <v>ימים</v>
      </c>
      <c r="H64" s="52" t="str">
        <f>TEXT(H65,"חשמל")</f>
        <v/>
      </c>
      <c r="I64" s="53" t="str">
        <f>TEXT(I63,"ימים")</f>
        <v>ימים</v>
      </c>
      <c r="J64" s="52" t="str">
        <f>TEXT(J65,"גז")</f>
        <v/>
      </c>
      <c r="K64" s="53" t="str">
        <f>TEXT(K63,"ימים")</f>
        <v>ימים</v>
      </c>
      <c r="L64" s="52" t="str">
        <f>TEXT(L65,"ארנונה")</f>
        <v/>
      </c>
      <c r="M64" s="53" t="str">
        <f>TEXT(M63,"ימים")</f>
        <v>ימים</v>
      </c>
      <c r="N64" s="52" t="str">
        <f>TEXT(N65,"גז חודשי")</f>
        <v/>
      </c>
      <c r="O64" s="53" t="str">
        <f>TEXT(O63,"ימים")</f>
        <v>ימים</v>
      </c>
      <c r="P64" s="52" t="str">
        <f>TEXT(P65,"תשלום קבוע")</f>
        <v/>
      </c>
      <c r="Q64" s="53" t="str">
        <f>TEXT(Q63,"ימים")</f>
        <v>ימים</v>
      </c>
      <c r="R64" s="52" t="str">
        <f>TEXT(R65,D58)</f>
        <v/>
      </c>
      <c r="S64" s="53" t="str">
        <f>TEXT(S63,"ימים")</f>
        <v>ימים</v>
      </c>
      <c r="T64" s="25" t="str">
        <f>TEXT(T65,"סך ליום")</f>
        <v/>
      </c>
      <c r="U64" s="62"/>
      <c r="V64" s="63"/>
      <c r="W64" s="63"/>
      <c r="X64" s="68" t="s">
        <v>12</v>
      </c>
      <c r="Y64" s="69"/>
      <c r="AA64" s="3"/>
      <c r="AB64" s="113"/>
      <c r="AC64" s="113"/>
      <c r="AD64" s="113"/>
      <c r="AE64" s="113"/>
      <c r="AF64" s="113"/>
      <c r="AG64" s="113"/>
      <c r="AH64" s="113"/>
    </row>
    <row r="65" spans="1:34" ht="15.75" customHeight="1" thickBot="1" x14ac:dyDescent="0.3">
      <c r="A65" s="2"/>
      <c r="C65" s="117"/>
      <c r="D65" s="118"/>
      <c r="E65" s="119"/>
      <c r="F65" s="51" t="str">
        <f>IF(SUMIF(J62,J62),IF(SUMIF(F66,F66),L62*F66,L62*$F$3),"")</f>
        <v/>
      </c>
      <c r="G65" s="47"/>
      <c r="H65" s="46" t="str">
        <f>IF(SUMIF(N62,N62),IF(SUMIF(H66,H66),P62*H66,P62*$F$4),"")</f>
        <v/>
      </c>
      <c r="I65" s="47"/>
      <c r="J65" s="46" t="str">
        <f>IF(SUMIF(R62,R62),IF(SUMIF(J66,J66),T62*J66,T62*$F$5),"")</f>
        <v/>
      </c>
      <c r="K65" s="47"/>
      <c r="L65" s="46" t="str">
        <f>IF(SUMIF(D62,D62),IF(SUMIF(L66,L66),L66*12/365*H62,IF(SUMIF($F$6,$F$6),$F$6*12/365*H62,"")),"")</f>
        <v/>
      </c>
      <c r="M65" s="47"/>
      <c r="N65" s="46" t="str">
        <f>IF(SUMIF(D62,D62),IF(SUMIF(N66,N66),N66*12/365*H62,IF(SUMIF($F$7,$F$7),$F$7*12/365*H62,"")),"")</f>
        <v/>
      </c>
      <c r="O65" s="47"/>
      <c r="P65" s="46" t="str">
        <f>IF(SUMIF(D62,D62),IF(SUMIF(P66,P66),P66*12/365*H62,IF(SUMIF($F$8,$F$8),$F$8*12/365*H62,"")),"")</f>
        <v/>
      </c>
      <c r="Q65" s="47"/>
      <c r="R65" s="46" t="str">
        <f>IF(SUMIF(D62,D62),IF(SUMIF(R66,R66),R66*12/365*H62,IF(SUMIF($F$9,$F$9),$F$9*12/365*H62,"")),"")</f>
        <v/>
      </c>
      <c r="S65" s="47"/>
      <c r="T65" s="26" t="str">
        <f>IF(SUMIF(U63,U63),U63/H62,"")</f>
        <v/>
      </c>
      <c r="U65" s="64"/>
      <c r="V65" s="65"/>
      <c r="W65" s="65"/>
      <c r="X65" s="48" t="str">
        <f>IF(SUMIF(X63,"&gt;0"),IF(X63=U63,"אין חוב",U63-X63),IF(SUMIF(U63,U63),"לא שולם",""))</f>
        <v/>
      </c>
      <c r="Y65" s="49"/>
      <c r="AA65" s="3"/>
      <c r="AB65" s="113"/>
      <c r="AC65" s="113"/>
      <c r="AD65" s="113"/>
      <c r="AE65" s="113"/>
      <c r="AF65" s="113"/>
      <c r="AG65" s="113"/>
      <c r="AH65" s="113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113"/>
      <c r="AC66" s="113"/>
      <c r="AD66" s="113"/>
      <c r="AE66" s="113"/>
      <c r="AF66" s="113"/>
      <c r="AG66" s="113"/>
      <c r="AH66" s="113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113"/>
      <c r="AC67" s="113"/>
      <c r="AD67" s="113"/>
      <c r="AE67" s="113"/>
      <c r="AF67" s="113"/>
      <c r="AG67" s="113"/>
      <c r="AH67" s="113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113"/>
      <c r="AC68" s="113"/>
      <c r="AD68" s="113"/>
      <c r="AE68" s="113"/>
      <c r="AF68" s="113"/>
      <c r="AG68" s="113"/>
      <c r="AH68" s="113"/>
    </row>
    <row r="69" spans="1:34" ht="15.75" x14ac:dyDescent="0.25">
      <c r="A69" s="2"/>
      <c r="C69" s="70" t="s">
        <v>10</v>
      </c>
      <c r="D69" s="72"/>
      <c r="E69" s="72"/>
      <c r="F69" s="72"/>
      <c r="G69" s="73"/>
      <c r="H69" s="18" t="str">
        <f>IF(SUMIF(D69,D69),D69-D62,"")</f>
        <v/>
      </c>
      <c r="I69" s="79" t="s">
        <v>14</v>
      </c>
      <c r="J69" s="54"/>
      <c r="K69" s="55"/>
      <c r="L69" s="19" t="str">
        <f>IF(SUMIF(J69,J69),J69-J62,"")</f>
        <v/>
      </c>
      <c r="M69" s="70" t="s">
        <v>13</v>
      </c>
      <c r="N69" s="54"/>
      <c r="O69" s="55"/>
      <c r="P69" s="19" t="str">
        <f>IF(SUMIF(N69,N69),N69-N62,"")</f>
        <v/>
      </c>
      <c r="Q69" s="70" t="s">
        <v>11</v>
      </c>
      <c r="R69" s="54"/>
      <c r="S69" s="55"/>
      <c r="T69" s="20" t="str">
        <f>IF(SUMIF(R69,R69),R69-R62,"")</f>
        <v/>
      </c>
      <c r="U69" s="58" t="s">
        <v>7</v>
      </c>
      <c r="V69" s="59"/>
      <c r="W69" s="59"/>
      <c r="X69" s="60" t="s">
        <v>8</v>
      </c>
      <c r="Y69" s="61"/>
      <c r="AA69" s="3"/>
      <c r="AB69" s="113"/>
      <c r="AC69" s="113"/>
      <c r="AD69" s="113"/>
      <c r="AE69" s="113"/>
      <c r="AF69" s="113"/>
      <c r="AG69" s="113"/>
      <c r="AH69" s="113"/>
    </row>
    <row r="70" spans="1:34" ht="15.75" customHeight="1" x14ac:dyDescent="0.25">
      <c r="A70" s="2"/>
      <c r="C70" s="71"/>
      <c r="D70" s="74"/>
      <c r="E70" s="74"/>
      <c r="F70" s="74"/>
      <c r="G70" s="75"/>
      <c r="H70" s="21" t="str">
        <f>TEXT(H69,"ימים")</f>
        <v/>
      </c>
      <c r="I70" s="80"/>
      <c r="J70" s="56"/>
      <c r="K70" s="57"/>
      <c r="L70" s="22" t="str">
        <f>TEXT(L69,"קוב")</f>
        <v/>
      </c>
      <c r="M70" s="71"/>
      <c r="N70" s="56"/>
      <c r="O70" s="57"/>
      <c r="P70" s="23" t="str">
        <f>TEXT(P69,"קוט''ש")</f>
        <v/>
      </c>
      <c r="Q70" s="71"/>
      <c r="R70" s="56"/>
      <c r="S70" s="57"/>
      <c r="T70" s="24" t="str">
        <f>TEXT(T69,"מ''ק")</f>
        <v/>
      </c>
      <c r="U70" s="62" t="str">
        <f>IF(SUM(C72:S72)&gt;0,ROUND(SUM(C72:S72),2),"")</f>
        <v/>
      </c>
      <c r="V70" s="63"/>
      <c r="W70" s="63"/>
      <c r="X70" s="66"/>
      <c r="Y70" s="67"/>
      <c r="AA70" s="3"/>
      <c r="AB70" s="113"/>
      <c r="AC70" s="113"/>
      <c r="AD70" s="113"/>
      <c r="AE70" s="113"/>
      <c r="AF70" s="113"/>
      <c r="AG70" s="113"/>
      <c r="AH70" s="113"/>
    </row>
    <row r="71" spans="1:34" ht="15" customHeight="1" x14ac:dyDescent="0.25">
      <c r="A71" s="2"/>
      <c r="C71" s="114"/>
      <c r="D71" s="115"/>
      <c r="E71" s="116"/>
      <c r="F71" s="112" t="str">
        <f>TEXT(F72,"מים")</f>
        <v/>
      </c>
      <c r="G71" s="53" t="str">
        <f>TEXT(G70,"ימים")</f>
        <v>ימים</v>
      </c>
      <c r="H71" s="52" t="str">
        <f>TEXT(H72,"חשמל")</f>
        <v/>
      </c>
      <c r="I71" s="53" t="str">
        <f>TEXT(I70,"ימים")</f>
        <v>ימים</v>
      </c>
      <c r="J71" s="52" t="str">
        <f>TEXT(J72,"גז")</f>
        <v/>
      </c>
      <c r="K71" s="53" t="str">
        <f>TEXT(K70,"ימים")</f>
        <v>ימים</v>
      </c>
      <c r="L71" s="52" t="str">
        <f>TEXT(L72,"ארנונה")</f>
        <v/>
      </c>
      <c r="M71" s="53" t="str">
        <f>TEXT(M70,"ימים")</f>
        <v>ימים</v>
      </c>
      <c r="N71" s="52" t="str">
        <f>TEXT(N72,"גז חודשי")</f>
        <v/>
      </c>
      <c r="O71" s="53" t="str">
        <f>TEXT(O70,"ימים")</f>
        <v>ימים</v>
      </c>
      <c r="P71" s="52" t="str">
        <f>TEXT(P72,"תשלום קבוע")</f>
        <v/>
      </c>
      <c r="Q71" s="53" t="str">
        <f>TEXT(Q70,"ימים")</f>
        <v>ימים</v>
      </c>
      <c r="R71" s="52" t="str">
        <f>TEXT(R72,D65)</f>
        <v/>
      </c>
      <c r="S71" s="53" t="str">
        <f>TEXT(S70,"ימים")</f>
        <v>ימים</v>
      </c>
      <c r="T71" s="25" t="str">
        <f>TEXT(T72,"סך ליום")</f>
        <v/>
      </c>
      <c r="U71" s="62"/>
      <c r="V71" s="63"/>
      <c r="W71" s="63"/>
      <c r="X71" s="68" t="s">
        <v>12</v>
      </c>
      <c r="Y71" s="69"/>
      <c r="AA71" s="3"/>
      <c r="AB71" s="113"/>
      <c r="AC71" s="113"/>
      <c r="AD71" s="113"/>
      <c r="AE71" s="113"/>
      <c r="AF71" s="113"/>
      <c r="AG71" s="113"/>
      <c r="AH71" s="113"/>
    </row>
    <row r="72" spans="1:34" ht="15.75" customHeight="1" thickBot="1" x14ac:dyDescent="0.3">
      <c r="A72" s="2"/>
      <c r="C72" s="117"/>
      <c r="D72" s="118"/>
      <c r="E72" s="119"/>
      <c r="F72" s="51" t="str">
        <f>IF(SUMIF(J69,J69),IF(SUMIF(F73,F73),L69*F73,L69*$F$3),"")</f>
        <v/>
      </c>
      <c r="G72" s="47"/>
      <c r="H72" s="46" t="str">
        <f>IF(SUMIF(N69,N69),IF(SUMIF(H73,H73),P69*H73,P69*$F$4),"")</f>
        <v/>
      </c>
      <c r="I72" s="47"/>
      <c r="J72" s="46" t="str">
        <f>IF(SUMIF(R69,R69),IF(SUMIF(J73,J73),T69*J73,T69*$F$5),"")</f>
        <v/>
      </c>
      <c r="K72" s="47"/>
      <c r="L72" s="46" t="str">
        <f>IF(SUMIF(D69,D69),IF(SUMIF(L73,L73),L73*12/365*H69,IF(SUMIF($F$6,$F$6),$F$6*12/365*H69,"")),"")</f>
        <v/>
      </c>
      <c r="M72" s="47"/>
      <c r="N72" s="46" t="str">
        <f>IF(SUMIF(D69,D69),IF(SUMIF(N73,N73),N73*12/365*H69,IF(SUMIF($F$7,$F$7),$F$7*12/365*H69,"")),"")</f>
        <v/>
      </c>
      <c r="O72" s="47"/>
      <c r="P72" s="46" t="str">
        <f>IF(SUMIF(D69,D69),IF(SUMIF(P73,P73),P73*12/365*H69,IF(SUMIF($F$8,$F$8),$F$8*12/365*H69,"")),"")</f>
        <v/>
      </c>
      <c r="Q72" s="47"/>
      <c r="R72" s="46" t="str">
        <f>IF(SUMIF(D69,D69),IF(SUMIF(R73,R73),R73*12/365*H69,IF(SUMIF($F$9,$F$9),$F$9*12/365*H69,"")),"")</f>
        <v/>
      </c>
      <c r="S72" s="47"/>
      <c r="T72" s="26" t="str">
        <f>IF(SUMIF(U70,U70),U70/H69,"")</f>
        <v/>
      </c>
      <c r="U72" s="64"/>
      <c r="V72" s="65"/>
      <c r="W72" s="65"/>
      <c r="X72" s="48" t="str">
        <f>IF(SUMIF(X70,"&gt;0"),IF(X70=U70,"אין חוב",U70-X70),IF(SUMIF(U70,U70),"לא שולם",""))</f>
        <v/>
      </c>
      <c r="Y72" s="49"/>
      <c r="AA72" s="3"/>
      <c r="AB72" s="113"/>
      <c r="AC72" s="113"/>
      <c r="AD72" s="113"/>
      <c r="AE72" s="113"/>
      <c r="AF72" s="113"/>
      <c r="AG72" s="113"/>
      <c r="AH72" s="113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113"/>
      <c r="AC73" s="113"/>
      <c r="AD73" s="113"/>
      <c r="AE73" s="113"/>
      <c r="AF73" s="113"/>
      <c r="AG73" s="113"/>
      <c r="AH73" s="113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113"/>
      <c r="AC74" s="113"/>
      <c r="AD74" s="113"/>
      <c r="AE74" s="113"/>
      <c r="AF74" s="113"/>
      <c r="AG74" s="113"/>
      <c r="AH74" s="113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113"/>
      <c r="AC75" s="113"/>
      <c r="AD75" s="113"/>
      <c r="AE75" s="113"/>
      <c r="AF75" s="113"/>
      <c r="AG75" s="113"/>
      <c r="AH75" s="113"/>
    </row>
    <row r="76" spans="1:34" ht="15.75" x14ac:dyDescent="0.25">
      <c r="A76" s="2"/>
      <c r="C76" s="70" t="s">
        <v>10</v>
      </c>
      <c r="D76" s="72"/>
      <c r="E76" s="72"/>
      <c r="F76" s="72"/>
      <c r="G76" s="73"/>
      <c r="H76" s="18" t="str">
        <f>IF(SUMIF(D76,D76),D76-D69,"")</f>
        <v/>
      </c>
      <c r="I76" s="79" t="s">
        <v>14</v>
      </c>
      <c r="J76" s="54"/>
      <c r="K76" s="55"/>
      <c r="L76" s="19" t="str">
        <f>IF(SUMIF(J76,J76),J76-J69,"")</f>
        <v/>
      </c>
      <c r="M76" s="70" t="s">
        <v>13</v>
      </c>
      <c r="N76" s="54"/>
      <c r="O76" s="55"/>
      <c r="P76" s="19" t="str">
        <f>IF(SUMIF(N76,N76),N76-N69,"")</f>
        <v/>
      </c>
      <c r="Q76" s="70" t="s">
        <v>11</v>
      </c>
      <c r="R76" s="54"/>
      <c r="S76" s="55"/>
      <c r="T76" s="20" t="str">
        <f>IF(SUMIF(R76,R76),R76-R69,"")</f>
        <v/>
      </c>
      <c r="U76" s="58" t="s">
        <v>7</v>
      </c>
      <c r="V76" s="59"/>
      <c r="W76" s="59"/>
      <c r="X76" s="60" t="s">
        <v>8</v>
      </c>
      <c r="Y76" s="61"/>
      <c r="AA76" s="3"/>
      <c r="AB76" s="113"/>
      <c r="AC76" s="113"/>
      <c r="AD76" s="113"/>
      <c r="AE76" s="113"/>
      <c r="AF76" s="113"/>
      <c r="AG76" s="113"/>
      <c r="AH76" s="113"/>
    </row>
    <row r="77" spans="1:34" ht="15.75" customHeight="1" x14ac:dyDescent="0.25">
      <c r="A77" s="2"/>
      <c r="C77" s="71"/>
      <c r="D77" s="74"/>
      <c r="E77" s="74"/>
      <c r="F77" s="74"/>
      <c r="G77" s="75"/>
      <c r="H77" s="21" t="str">
        <f>TEXT(H76,"ימים")</f>
        <v/>
      </c>
      <c r="I77" s="80"/>
      <c r="J77" s="56"/>
      <c r="K77" s="57"/>
      <c r="L77" s="22" t="str">
        <f>TEXT(L76,"קוב")</f>
        <v/>
      </c>
      <c r="M77" s="71"/>
      <c r="N77" s="56"/>
      <c r="O77" s="57"/>
      <c r="P77" s="23" t="str">
        <f>TEXT(P76,"קוט''ש")</f>
        <v/>
      </c>
      <c r="Q77" s="71"/>
      <c r="R77" s="56"/>
      <c r="S77" s="57"/>
      <c r="T77" s="24" t="str">
        <f>TEXT(T76,"מ''ק")</f>
        <v/>
      </c>
      <c r="U77" s="62" t="str">
        <f>IF(SUM(C79:S79)&gt;0,ROUND(SUM(C79:S79),2),"")</f>
        <v/>
      </c>
      <c r="V77" s="63"/>
      <c r="W77" s="63"/>
      <c r="X77" s="66"/>
      <c r="Y77" s="67"/>
      <c r="AA77" s="3"/>
      <c r="AB77" s="113"/>
      <c r="AC77" s="113"/>
      <c r="AD77" s="113"/>
      <c r="AE77" s="113"/>
      <c r="AF77" s="113"/>
      <c r="AG77" s="113"/>
      <c r="AH77" s="113"/>
    </row>
    <row r="78" spans="1:34" ht="15" customHeight="1" x14ac:dyDescent="0.25">
      <c r="A78" s="2"/>
      <c r="C78" s="114"/>
      <c r="D78" s="115"/>
      <c r="E78" s="116"/>
      <c r="F78" s="112" t="str">
        <f>TEXT(F79,"מים")</f>
        <v/>
      </c>
      <c r="G78" s="53" t="str">
        <f>TEXT(G77,"ימים")</f>
        <v>ימים</v>
      </c>
      <c r="H78" s="52" t="str">
        <f>TEXT(H79,"חשמל")</f>
        <v/>
      </c>
      <c r="I78" s="53" t="str">
        <f>TEXT(I77,"ימים")</f>
        <v>ימים</v>
      </c>
      <c r="J78" s="52" t="str">
        <f>TEXT(J79,"גז")</f>
        <v/>
      </c>
      <c r="K78" s="53" t="str">
        <f>TEXT(K77,"ימים")</f>
        <v>ימים</v>
      </c>
      <c r="L78" s="52" t="str">
        <f>TEXT(L79,"ארנונה")</f>
        <v/>
      </c>
      <c r="M78" s="53" t="str">
        <f>TEXT(M77,"ימים")</f>
        <v>ימים</v>
      </c>
      <c r="N78" s="52" t="str">
        <f>TEXT(N79,"גז חודשי")</f>
        <v/>
      </c>
      <c r="O78" s="53" t="str">
        <f>TEXT(O77,"ימים")</f>
        <v>ימים</v>
      </c>
      <c r="P78" s="52" t="str">
        <f>TEXT(P79,"תשלום קבוע")</f>
        <v/>
      </c>
      <c r="Q78" s="53" t="str">
        <f>TEXT(Q77,"ימים")</f>
        <v>ימים</v>
      </c>
      <c r="R78" s="52" t="str">
        <f>TEXT(R79,D72)</f>
        <v/>
      </c>
      <c r="S78" s="53" t="str">
        <f>TEXT(S77,"ימים")</f>
        <v>ימים</v>
      </c>
      <c r="T78" s="25" t="str">
        <f>TEXT(T79,"סך ליום")</f>
        <v/>
      </c>
      <c r="U78" s="62"/>
      <c r="V78" s="63"/>
      <c r="W78" s="63"/>
      <c r="X78" s="68" t="s">
        <v>12</v>
      </c>
      <c r="Y78" s="69"/>
      <c r="AA78" s="3"/>
      <c r="AB78" s="113"/>
      <c r="AC78" s="113"/>
      <c r="AD78" s="113"/>
      <c r="AE78" s="113"/>
      <c r="AF78" s="113"/>
      <c r="AG78" s="113"/>
      <c r="AH78" s="113"/>
    </row>
    <row r="79" spans="1:34" ht="15.75" customHeight="1" thickBot="1" x14ac:dyDescent="0.3">
      <c r="A79" s="2"/>
      <c r="C79" s="117"/>
      <c r="D79" s="118"/>
      <c r="E79" s="119"/>
      <c r="F79" s="51" t="str">
        <f>IF(SUMIF(J76,J76),IF(SUMIF(F80,F80),L76*F80,L76*$F$3),"")</f>
        <v/>
      </c>
      <c r="G79" s="47"/>
      <c r="H79" s="46" t="str">
        <f>IF(SUMIF(N76,N76),IF(SUMIF(H80,H80),P76*H80,P76*$F$4),"")</f>
        <v/>
      </c>
      <c r="I79" s="47"/>
      <c r="J79" s="46" t="str">
        <f>IF(SUMIF(R76,R76),IF(SUMIF(J80,J80),T76*J80,T76*$F$5),"")</f>
        <v/>
      </c>
      <c r="K79" s="47"/>
      <c r="L79" s="46" t="str">
        <f>IF(SUMIF(D76,D76),IF(SUMIF(L80,L80),L80*12/365*H76,IF(SUMIF($F$6,$F$6),$F$6*12/365*H76,"")),"")</f>
        <v/>
      </c>
      <c r="M79" s="47"/>
      <c r="N79" s="46" t="str">
        <f>IF(SUMIF(D76,D76),IF(SUMIF(N80,N80),N80*12/365*H76,IF(SUMIF($F$7,$F$7),$F$7*12/365*H76,"")),"")</f>
        <v/>
      </c>
      <c r="O79" s="47"/>
      <c r="P79" s="46" t="str">
        <f>IF(SUMIF(D76,D76),IF(SUMIF(P80,P80),P80*12/365*H76,IF(SUMIF($F$8,$F$8),$F$8*12/365*H76,"")),"")</f>
        <v/>
      </c>
      <c r="Q79" s="47"/>
      <c r="R79" s="46" t="str">
        <f>IF(SUMIF(D76,D76),IF(SUMIF(R80,R80),R80*12/365*H76,IF(SUMIF($F$9,$F$9),$F$9*12/365*H76,"")),"")</f>
        <v/>
      </c>
      <c r="S79" s="47"/>
      <c r="T79" s="26" t="str">
        <f>IF(SUMIF(U77,U77),U77/H76,"")</f>
        <v/>
      </c>
      <c r="U79" s="64"/>
      <c r="V79" s="65"/>
      <c r="W79" s="65"/>
      <c r="X79" s="48" t="str">
        <f>IF(SUMIF(X77,"&gt;0"),IF(X77=U77,"אין חוב",U77-X77),IF(SUMIF(U77,U77),"לא שולם",""))</f>
        <v/>
      </c>
      <c r="Y79" s="49"/>
      <c r="AA79" s="3"/>
      <c r="AB79" s="113"/>
      <c r="AC79" s="113"/>
      <c r="AD79" s="113"/>
      <c r="AE79" s="113"/>
      <c r="AF79" s="113"/>
      <c r="AG79" s="113"/>
      <c r="AH79" s="113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113"/>
      <c r="AC80" s="113"/>
      <c r="AD80" s="113"/>
      <c r="AE80" s="113"/>
      <c r="AF80" s="113"/>
      <c r="AG80" s="113"/>
      <c r="AH80" s="113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113"/>
      <c r="AC81" s="113"/>
      <c r="AD81" s="113"/>
      <c r="AE81" s="113"/>
      <c r="AF81" s="113"/>
      <c r="AG81" s="113"/>
      <c r="AH81" s="113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113"/>
      <c r="AC82" s="113"/>
      <c r="AD82" s="113"/>
      <c r="AE82" s="113"/>
      <c r="AF82" s="113"/>
      <c r="AG82" s="113"/>
      <c r="AH82" s="113"/>
    </row>
    <row r="83" spans="1:34" ht="15.75" x14ac:dyDescent="0.25">
      <c r="A83" s="2"/>
      <c r="C83" s="70" t="s">
        <v>10</v>
      </c>
      <c r="D83" s="72"/>
      <c r="E83" s="72"/>
      <c r="F83" s="72"/>
      <c r="G83" s="73"/>
      <c r="H83" s="18" t="str">
        <f>IF(SUMIF(D83,D83),D83-D76,"")</f>
        <v/>
      </c>
      <c r="I83" s="79" t="s">
        <v>14</v>
      </c>
      <c r="J83" s="54"/>
      <c r="K83" s="55"/>
      <c r="L83" s="19" t="str">
        <f>IF(SUMIF(J83,J83),J83-J76,"")</f>
        <v/>
      </c>
      <c r="M83" s="70" t="s">
        <v>13</v>
      </c>
      <c r="N83" s="54"/>
      <c r="O83" s="55"/>
      <c r="P83" s="19" t="str">
        <f>IF(SUMIF(N83,N83),N83-N76,"")</f>
        <v/>
      </c>
      <c r="Q83" s="70" t="s">
        <v>11</v>
      </c>
      <c r="R83" s="54"/>
      <c r="S83" s="55"/>
      <c r="T83" s="20" t="str">
        <f>IF(SUMIF(R83,R83),R83-R76,"")</f>
        <v/>
      </c>
      <c r="U83" s="58" t="s">
        <v>7</v>
      </c>
      <c r="V83" s="59"/>
      <c r="W83" s="59"/>
      <c r="X83" s="60" t="s">
        <v>8</v>
      </c>
      <c r="Y83" s="61"/>
      <c r="AA83" s="3"/>
      <c r="AB83" s="113"/>
      <c r="AC83" s="113"/>
      <c r="AD83" s="113"/>
      <c r="AE83" s="113"/>
      <c r="AF83" s="113"/>
      <c r="AG83" s="113"/>
      <c r="AH83" s="113"/>
    </row>
    <row r="84" spans="1:34" ht="15.75" customHeight="1" x14ac:dyDescent="0.25">
      <c r="A84" s="2"/>
      <c r="C84" s="71"/>
      <c r="D84" s="74"/>
      <c r="E84" s="74"/>
      <c r="F84" s="74"/>
      <c r="G84" s="75"/>
      <c r="H84" s="21" t="str">
        <f>TEXT(H83,"ימים")</f>
        <v/>
      </c>
      <c r="I84" s="80"/>
      <c r="J84" s="56"/>
      <c r="K84" s="57"/>
      <c r="L84" s="22" t="str">
        <f>TEXT(L83,"קוב")</f>
        <v/>
      </c>
      <c r="M84" s="71"/>
      <c r="N84" s="56"/>
      <c r="O84" s="57"/>
      <c r="P84" s="23" t="str">
        <f>TEXT(P83,"קוט''ש")</f>
        <v/>
      </c>
      <c r="Q84" s="71"/>
      <c r="R84" s="56"/>
      <c r="S84" s="57"/>
      <c r="T84" s="24" t="str">
        <f>TEXT(T83,"מ''ק")</f>
        <v/>
      </c>
      <c r="U84" s="62" t="str">
        <f>IF(SUM(C86:S86)&gt;0,ROUND(SUM(C86:S86),2),"")</f>
        <v/>
      </c>
      <c r="V84" s="63"/>
      <c r="W84" s="63"/>
      <c r="X84" s="66"/>
      <c r="Y84" s="67"/>
      <c r="AA84" s="3"/>
      <c r="AB84" s="113"/>
      <c r="AC84" s="113"/>
      <c r="AD84" s="113"/>
      <c r="AE84" s="113"/>
      <c r="AF84" s="113"/>
      <c r="AG84" s="113"/>
      <c r="AH84" s="113"/>
    </row>
    <row r="85" spans="1:34" ht="15" customHeight="1" x14ac:dyDescent="0.25">
      <c r="A85" s="2"/>
      <c r="C85" s="114"/>
      <c r="D85" s="115"/>
      <c r="E85" s="116"/>
      <c r="F85" s="112" t="str">
        <f>TEXT(F86,"מים")</f>
        <v/>
      </c>
      <c r="G85" s="53" t="str">
        <f>TEXT(G84,"ימים")</f>
        <v>ימים</v>
      </c>
      <c r="H85" s="52" t="str">
        <f>TEXT(H86,"חשמל")</f>
        <v/>
      </c>
      <c r="I85" s="53" t="str">
        <f>TEXT(I84,"ימים")</f>
        <v>ימים</v>
      </c>
      <c r="J85" s="52" t="str">
        <f>TEXT(J86,"גז")</f>
        <v/>
      </c>
      <c r="K85" s="53" t="str">
        <f>TEXT(K84,"ימים")</f>
        <v>ימים</v>
      </c>
      <c r="L85" s="52" t="str">
        <f>TEXT(L86,"ארנונה")</f>
        <v/>
      </c>
      <c r="M85" s="53" t="str">
        <f>TEXT(M84,"ימים")</f>
        <v>ימים</v>
      </c>
      <c r="N85" s="52" t="str">
        <f>TEXT(N86,"גז חודשי")</f>
        <v/>
      </c>
      <c r="O85" s="53" t="str">
        <f>TEXT(O84,"ימים")</f>
        <v>ימים</v>
      </c>
      <c r="P85" s="52" t="str">
        <f>TEXT(P86,"תשלום קבוע")</f>
        <v/>
      </c>
      <c r="Q85" s="53" t="str">
        <f>TEXT(Q84,"ימים")</f>
        <v>ימים</v>
      </c>
      <c r="R85" s="52" t="str">
        <f>TEXT(R86,D79)</f>
        <v/>
      </c>
      <c r="S85" s="53" t="str">
        <f>TEXT(S84,"ימים")</f>
        <v>ימים</v>
      </c>
      <c r="T85" s="25" t="str">
        <f>TEXT(T86,"סך ליום")</f>
        <v/>
      </c>
      <c r="U85" s="62"/>
      <c r="V85" s="63"/>
      <c r="W85" s="63"/>
      <c r="X85" s="68" t="s">
        <v>12</v>
      </c>
      <c r="Y85" s="69"/>
      <c r="AA85" s="3"/>
      <c r="AB85" s="113"/>
      <c r="AC85" s="113"/>
      <c r="AD85" s="113"/>
      <c r="AE85" s="113"/>
      <c r="AF85" s="113"/>
      <c r="AG85" s="113"/>
      <c r="AH85" s="113"/>
    </row>
    <row r="86" spans="1:34" ht="15.75" customHeight="1" thickBot="1" x14ac:dyDescent="0.3">
      <c r="A86" s="2"/>
      <c r="C86" s="117"/>
      <c r="D86" s="118"/>
      <c r="E86" s="119"/>
      <c r="F86" s="51" t="str">
        <f>IF(SUMIF(J83,J83),IF(SUMIF(F87,F87),L83*F87,L83*$F$3),"")</f>
        <v/>
      </c>
      <c r="G86" s="47"/>
      <c r="H86" s="46" t="str">
        <f>IF(SUMIF(N83,N83),IF(SUMIF(H87,H87),P83*H87,P83*$F$4),"")</f>
        <v/>
      </c>
      <c r="I86" s="47"/>
      <c r="J86" s="46" t="str">
        <f>IF(SUMIF(R83,R83),IF(SUMIF(J87,J87),T83*J87,T83*$F$5),"")</f>
        <v/>
      </c>
      <c r="K86" s="47"/>
      <c r="L86" s="46" t="str">
        <f>IF(SUMIF(D83,D83),IF(SUMIF(L87,L87),L87*12/365*H83,IF(SUMIF($F$6,$F$6),$F$6*12/365*H83,"")),"")</f>
        <v/>
      </c>
      <c r="M86" s="47"/>
      <c r="N86" s="46" t="str">
        <f>IF(SUMIF(D83,D83),IF(SUMIF(N87,N87),N87*12/365*H83,IF(SUMIF($F$7,$F$7),$F$7*12/365*H83,"")),"")</f>
        <v/>
      </c>
      <c r="O86" s="47"/>
      <c r="P86" s="46" t="str">
        <f>IF(SUMIF(D83,D83),IF(SUMIF(P87,P87),P87*12/365*H83,IF(SUMIF($F$8,$F$8),$F$8*12/365*H83,"")),"")</f>
        <v/>
      </c>
      <c r="Q86" s="47"/>
      <c r="R86" s="46" t="str">
        <f>IF(SUMIF(D83,D83),IF(SUMIF(R87,R87),R87*12/365*H83,IF(SUMIF($F$9,$F$9),$F$9*12/365*H83,"")),"")</f>
        <v/>
      </c>
      <c r="S86" s="47"/>
      <c r="T86" s="26" t="str">
        <f>IF(SUMIF(U84,U84),U84/H83,"")</f>
        <v/>
      </c>
      <c r="U86" s="64"/>
      <c r="V86" s="65"/>
      <c r="W86" s="65"/>
      <c r="X86" s="48" t="str">
        <f>IF(SUMIF(X84,"&gt;0"),IF(X84=U84,"אין חוב",U84-X84),IF(SUMIF(U84,U84),"לא שולם",""))</f>
        <v/>
      </c>
      <c r="Y86" s="49"/>
      <c r="AA86" s="3"/>
      <c r="AB86" s="113"/>
      <c r="AC86" s="113"/>
      <c r="AD86" s="113"/>
      <c r="AE86" s="113"/>
      <c r="AF86" s="113"/>
      <c r="AG86" s="113"/>
      <c r="AH86" s="113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113"/>
      <c r="AC87" s="113"/>
      <c r="AD87" s="113"/>
      <c r="AE87" s="113"/>
      <c r="AF87" s="113"/>
      <c r="AG87" s="113"/>
      <c r="AH87" s="113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113"/>
      <c r="AC88" s="113"/>
      <c r="AD88" s="113"/>
      <c r="AE88" s="113"/>
      <c r="AF88" s="113"/>
      <c r="AG88" s="113"/>
      <c r="AH88" s="113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113"/>
      <c r="AC89" s="113"/>
      <c r="AD89" s="113"/>
      <c r="AE89" s="113"/>
      <c r="AF89" s="113"/>
      <c r="AG89" s="113"/>
      <c r="AH89" s="113"/>
    </row>
    <row r="90" spans="1:34" ht="15.75" x14ac:dyDescent="0.25">
      <c r="A90" s="2"/>
      <c r="C90" s="70" t="s">
        <v>10</v>
      </c>
      <c r="D90" s="72"/>
      <c r="E90" s="72"/>
      <c r="F90" s="72"/>
      <c r="G90" s="73"/>
      <c r="H90" s="18" t="str">
        <f>IF(SUMIF(D90,D90),D90-D83,"")</f>
        <v/>
      </c>
      <c r="I90" s="79" t="s">
        <v>14</v>
      </c>
      <c r="J90" s="54"/>
      <c r="K90" s="55"/>
      <c r="L90" s="19" t="str">
        <f>IF(SUMIF(J90,J90),J90-J83,"")</f>
        <v/>
      </c>
      <c r="M90" s="70" t="s">
        <v>13</v>
      </c>
      <c r="N90" s="54"/>
      <c r="O90" s="55"/>
      <c r="P90" s="19" t="str">
        <f>IF(SUMIF(N90,N90),N90-N83,"")</f>
        <v/>
      </c>
      <c r="Q90" s="70" t="s">
        <v>11</v>
      </c>
      <c r="R90" s="54"/>
      <c r="S90" s="55"/>
      <c r="T90" s="20" t="str">
        <f>IF(SUMIF(R90,R90),R90-R83,"")</f>
        <v/>
      </c>
      <c r="U90" s="58" t="s">
        <v>7</v>
      </c>
      <c r="V90" s="59"/>
      <c r="W90" s="59"/>
      <c r="X90" s="60" t="s">
        <v>8</v>
      </c>
      <c r="Y90" s="61"/>
      <c r="AA90" s="3"/>
      <c r="AB90" s="113"/>
      <c r="AC90" s="113"/>
      <c r="AD90" s="113"/>
      <c r="AE90" s="113"/>
      <c r="AF90" s="113"/>
      <c r="AG90" s="113"/>
      <c r="AH90" s="113"/>
    </row>
    <row r="91" spans="1:34" ht="15.75" customHeight="1" x14ac:dyDescent="0.25">
      <c r="A91" s="2"/>
      <c r="C91" s="71"/>
      <c r="D91" s="74"/>
      <c r="E91" s="74"/>
      <c r="F91" s="74"/>
      <c r="G91" s="75"/>
      <c r="H91" s="21" t="str">
        <f>TEXT(H90,"ימים")</f>
        <v/>
      </c>
      <c r="I91" s="80"/>
      <c r="J91" s="56"/>
      <c r="K91" s="57"/>
      <c r="L91" s="22" t="str">
        <f>TEXT(L90,"קוב")</f>
        <v/>
      </c>
      <c r="M91" s="71"/>
      <c r="N91" s="56"/>
      <c r="O91" s="57"/>
      <c r="P91" s="23" t="str">
        <f>TEXT(P90,"קוט''ש")</f>
        <v/>
      </c>
      <c r="Q91" s="71"/>
      <c r="R91" s="56"/>
      <c r="S91" s="57"/>
      <c r="T91" s="24" t="str">
        <f>TEXT(T90,"מ''ק")</f>
        <v/>
      </c>
      <c r="U91" s="62" t="str">
        <f>IF(SUM(C93:S93)&gt;0,ROUND(SUM(C93:S93),2),"")</f>
        <v/>
      </c>
      <c r="V91" s="63"/>
      <c r="W91" s="63"/>
      <c r="X91" s="66"/>
      <c r="Y91" s="67"/>
      <c r="AA91" s="3"/>
      <c r="AB91" s="113"/>
      <c r="AC91" s="113"/>
      <c r="AD91" s="113"/>
      <c r="AE91" s="113"/>
      <c r="AF91" s="113"/>
      <c r="AG91" s="113"/>
      <c r="AH91" s="113"/>
    </row>
    <row r="92" spans="1:34" ht="15" customHeight="1" x14ac:dyDescent="0.25">
      <c r="A92" s="2"/>
      <c r="C92" s="114"/>
      <c r="D92" s="115"/>
      <c r="E92" s="116"/>
      <c r="F92" s="112" t="str">
        <f>TEXT(F93,"מים")</f>
        <v/>
      </c>
      <c r="G92" s="53" t="str">
        <f>TEXT(G91,"ימים")</f>
        <v>ימים</v>
      </c>
      <c r="H92" s="52" t="str">
        <f>TEXT(H93,"חשמל")</f>
        <v/>
      </c>
      <c r="I92" s="53" t="str">
        <f>TEXT(I91,"ימים")</f>
        <v>ימים</v>
      </c>
      <c r="J92" s="52" t="str">
        <f>TEXT(J93,"גז")</f>
        <v/>
      </c>
      <c r="K92" s="53" t="str">
        <f>TEXT(K91,"ימים")</f>
        <v>ימים</v>
      </c>
      <c r="L92" s="52" t="str">
        <f>TEXT(L93,"ארנונה")</f>
        <v/>
      </c>
      <c r="M92" s="53" t="str">
        <f>TEXT(M91,"ימים")</f>
        <v>ימים</v>
      </c>
      <c r="N92" s="52" t="str">
        <f>TEXT(N93,"גז חודשי")</f>
        <v/>
      </c>
      <c r="O92" s="53" t="str">
        <f>TEXT(O91,"ימים")</f>
        <v>ימים</v>
      </c>
      <c r="P92" s="52" t="str">
        <f>TEXT(P93,"תשלום קבוע")</f>
        <v/>
      </c>
      <c r="Q92" s="53" t="str">
        <f>TEXT(Q91,"ימים")</f>
        <v>ימים</v>
      </c>
      <c r="R92" s="52" t="str">
        <f>TEXT(R93,D86)</f>
        <v/>
      </c>
      <c r="S92" s="53" t="str">
        <f>TEXT(S91,"ימים")</f>
        <v>ימים</v>
      </c>
      <c r="T92" s="25" t="str">
        <f>TEXT(T93,"סך ליום")</f>
        <v/>
      </c>
      <c r="U92" s="62"/>
      <c r="V92" s="63"/>
      <c r="W92" s="63"/>
      <c r="X92" s="68" t="s">
        <v>12</v>
      </c>
      <c r="Y92" s="69"/>
      <c r="AA92" s="3"/>
      <c r="AB92" s="113"/>
      <c r="AC92" s="113"/>
      <c r="AD92" s="113"/>
      <c r="AE92" s="113"/>
      <c r="AF92" s="113"/>
      <c r="AG92" s="113"/>
      <c r="AH92" s="113"/>
    </row>
    <row r="93" spans="1:34" ht="15.75" customHeight="1" thickBot="1" x14ac:dyDescent="0.3">
      <c r="A93" s="2"/>
      <c r="C93" s="117"/>
      <c r="D93" s="118"/>
      <c r="E93" s="119"/>
      <c r="F93" s="51" t="str">
        <f>IF(SUMIF(J90,J90),IF(SUMIF(F94,F94),L90*F94,L90*$F$3),"")</f>
        <v/>
      </c>
      <c r="G93" s="47"/>
      <c r="H93" s="46" t="str">
        <f>IF(SUMIF(N90,N90),IF(SUMIF(H94,H94),P90*H94,P90*$F$4),"")</f>
        <v/>
      </c>
      <c r="I93" s="47"/>
      <c r="J93" s="46" t="str">
        <f>IF(SUMIF(R90,R90),IF(SUMIF(J94,J94),T90*J94,T90*$F$5),"")</f>
        <v/>
      </c>
      <c r="K93" s="47"/>
      <c r="L93" s="46" t="str">
        <f>IF(SUMIF(D90,D90),IF(SUMIF(L94,L94),L94*12/365*H90,IF(SUMIF($F$6,$F$6),$F$6*12/365*H90,"")),"")</f>
        <v/>
      </c>
      <c r="M93" s="47"/>
      <c r="N93" s="46" t="str">
        <f>IF(SUMIF(D90,D90),IF(SUMIF(N94,N94),N94*12/365*H90,IF(SUMIF($F$7,$F$7),$F$7*12/365*H90,"")),"")</f>
        <v/>
      </c>
      <c r="O93" s="47"/>
      <c r="P93" s="46" t="str">
        <f>IF(SUMIF(D90,D90),IF(SUMIF(P94,P94),P94*12/365*H90,IF(SUMIF($F$8,$F$8),$F$8*12/365*H90,"")),"")</f>
        <v/>
      </c>
      <c r="Q93" s="47"/>
      <c r="R93" s="46" t="str">
        <f>IF(SUMIF(D90,D90),IF(SUMIF(R94,R94),R94*12/365*H90,IF(SUMIF($F$9,$F$9),$F$9*12/365*H90,"")),"")</f>
        <v/>
      </c>
      <c r="S93" s="47"/>
      <c r="T93" s="26" t="str">
        <f>IF(SUMIF(U91,U91),U91/H90,"")</f>
        <v/>
      </c>
      <c r="U93" s="64"/>
      <c r="V93" s="65"/>
      <c r="W93" s="65"/>
      <c r="X93" s="48" t="str">
        <f>IF(SUMIF(X91,"&gt;0"),IF(X91=U91,"אין חוב",U91-X91),IF(SUMIF(U91,U91),"לא שולם",""))</f>
        <v/>
      </c>
      <c r="Y93" s="49"/>
      <c r="AA93" s="3"/>
      <c r="AB93" s="113"/>
      <c r="AC93" s="113"/>
      <c r="AD93" s="113"/>
      <c r="AE93" s="113"/>
      <c r="AF93" s="113"/>
      <c r="AG93" s="113"/>
      <c r="AH93" s="113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113"/>
      <c r="AC94" s="113"/>
      <c r="AD94" s="113"/>
      <c r="AE94" s="113"/>
      <c r="AF94" s="113"/>
      <c r="AG94" s="113"/>
      <c r="AH94" s="113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113"/>
      <c r="AC95" s="113"/>
      <c r="AD95" s="113"/>
      <c r="AE95" s="113"/>
      <c r="AF95" s="113"/>
      <c r="AG95" s="113"/>
      <c r="AH95" s="113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113"/>
      <c r="AC96" s="113"/>
      <c r="AD96" s="113"/>
      <c r="AE96" s="113"/>
      <c r="AF96" s="113"/>
      <c r="AG96" s="113"/>
      <c r="AH96" s="113"/>
    </row>
    <row r="97" spans="1:34" ht="15.75" x14ac:dyDescent="0.25">
      <c r="A97" s="2"/>
      <c r="C97" s="70" t="s">
        <v>10</v>
      </c>
      <c r="D97" s="72"/>
      <c r="E97" s="72"/>
      <c r="F97" s="72"/>
      <c r="G97" s="73"/>
      <c r="H97" s="18" t="str">
        <f>IF(SUMIF(D97,D97),D97-D90,"")</f>
        <v/>
      </c>
      <c r="I97" s="79" t="s">
        <v>14</v>
      </c>
      <c r="J97" s="54"/>
      <c r="K97" s="55"/>
      <c r="L97" s="19" t="str">
        <f>IF(SUMIF(J97,J97),J97-J90,"")</f>
        <v/>
      </c>
      <c r="M97" s="70" t="s">
        <v>13</v>
      </c>
      <c r="N97" s="54"/>
      <c r="O97" s="55"/>
      <c r="P97" s="19" t="str">
        <f>IF(SUMIF(N97,N97),N97-N90,"")</f>
        <v/>
      </c>
      <c r="Q97" s="70" t="s">
        <v>11</v>
      </c>
      <c r="R97" s="54"/>
      <c r="S97" s="55"/>
      <c r="T97" s="20" t="str">
        <f>IF(SUMIF(R97,R97),R97-R90,"")</f>
        <v/>
      </c>
      <c r="U97" s="58" t="s">
        <v>7</v>
      </c>
      <c r="V97" s="59"/>
      <c r="W97" s="59"/>
      <c r="X97" s="60" t="s">
        <v>8</v>
      </c>
      <c r="Y97" s="61"/>
      <c r="AA97" s="3"/>
      <c r="AB97" s="113"/>
      <c r="AC97" s="113"/>
      <c r="AD97" s="113"/>
      <c r="AE97" s="113"/>
      <c r="AF97" s="113"/>
      <c r="AG97" s="113"/>
      <c r="AH97" s="113"/>
    </row>
    <row r="98" spans="1:34" ht="15.75" customHeight="1" x14ac:dyDescent="0.25">
      <c r="A98" s="2"/>
      <c r="C98" s="71"/>
      <c r="D98" s="74"/>
      <c r="E98" s="74"/>
      <c r="F98" s="74"/>
      <c r="G98" s="75"/>
      <c r="H98" s="21" t="str">
        <f>TEXT(H97,"ימים")</f>
        <v/>
      </c>
      <c r="I98" s="80"/>
      <c r="J98" s="56"/>
      <c r="K98" s="57"/>
      <c r="L98" s="22" t="str">
        <f>TEXT(L97,"קוב")</f>
        <v/>
      </c>
      <c r="M98" s="71"/>
      <c r="N98" s="56"/>
      <c r="O98" s="57"/>
      <c r="P98" s="23" t="str">
        <f>TEXT(P97,"קוט''ש")</f>
        <v/>
      </c>
      <c r="Q98" s="71"/>
      <c r="R98" s="56"/>
      <c r="S98" s="57"/>
      <c r="T98" s="24" t="str">
        <f>TEXT(T97,"מ''ק")</f>
        <v/>
      </c>
      <c r="U98" s="62" t="str">
        <f>IF(SUM(C100:S100)&gt;0,ROUND(SUM(C100:S100),2),"")</f>
        <v/>
      </c>
      <c r="V98" s="63"/>
      <c r="W98" s="63"/>
      <c r="X98" s="66"/>
      <c r="Y98" s="67"/>
      <c r="AA98" s="3"/>
      <c r="AB98" s="113"/>
      <c r="AC98" s="113"/>
      <c r="AD98" s="113"/>
      <c r="AE98" s="113"/>
      <c r="AF98" s="113"/>
      <c r="AG98" s="113"/>
      <c r="AH98" s="113"/>
    </row>
    <row r="99" spans="1:34" ht="15" customHeight="1" x14ac:dyDescent="0.25">
      <c r="A99" s="2"/>
      <c r="C99" s="114"/>
      <c r="D99" s="115"/>
      <c r="E99" s="116"/>
      <c r="F99" s="112" t="str">
        <f>TEXT(F100,"מים")</f>
        <v/>
      </c>
      <c r="G99" s="53" t="str">
        <f>TEXT(G98,"ימים")</f>
        <v>ימים</v>
      </c>
      <c r="H99" s="52" t="str">
        <f>TEXT(H100,"חשמל")</f>
        <v/>
      </c>
      <c r="I99" s="53" t="str">
        <f>TEXT(I98,"ימים")</f>
        <v>ימים</v>
      </c>
      <c r="J99" s="52" t="str">
        <f>TEXT(J100,"גז")</f>
        <v/>
      </c>
      <c r="K99" s="53" t="str">
        <f>TEXT(K98,"ימים")</f>
        <v>ימים</v>
      </c>
      <c r="L99" s="52" t="str">
        <f>TEXT(L100,"ארנונה")</f>
        <v/>
      </c>
      <c r="M99" s="53" t="str">
        <f>TEXT(M98,"ימים")</f>
        <v>ימים</v>
      </c>
      <c r="N99" s="52" t="str">
        <f>TEXT(N100,"גז חודשי")</f>
        <v/>
      </c>
      <c r="O99" s="53" t="str">
        <f>TEXT(O98,"ימים")</f>
        <v>ימים</v>
      </c>
      <c r="P99" s="52" t="str">
        <f>TEXT(P100,"תשלום קבוע")</f>
        <v/>
      </c>
      <c r="Q99" s="53" t="str">
        <f>TEXT(Q98,"ימים")</f>
        <v>ימים</v>
      </c>
      <c r="R99" s="52" t="str">
        <f>TEXT(R100,D93)</f>
        <v/>
      </c>
      <c r="S99" s="53" t="str">
        <f>TEXT(S98,"ימים")</f>
        <v>ימים</v>
      </c>
      <c r="T99" s="25" t="str">
        <f>TEXT(T100,"סך ליום")</f>
        <v/>
      </c>
      <c r="U99" s="62"/>
      <c r="V99" s="63"/>
      <c r="W99" s="63"/>
      <c r="X99" s="68" t="s">
        <v>12</v>
      </c>
      <c r="Y99" s="69"/>
      <c r="AA99" s="3"/>
      <c r="AB99" s="113"/>
      <c r="AC99" s="113"/>
      <c r="AD99" s="113"/>
      <c r="AE99" s="113"/>
      <c r="AF99" s="113"/>
      <c r="AG99" s="113"/>
      <c r="AH99" s="113"/>
    </row>
    <row r="100" spans="1:34" ht="15.75" customHeight="1" thickBot="1" x14ac:dyDescent="0.3">
      <c r="A100" s="2"/>
      <c r="C100" s="117"/>
      <c r="D100" s="118"/>
      <c r="E100" s="119"/>
      <c r="F100" s="51" t="str">
        <f>IF(SUMIF(J97,J97),IF(SUMIF(F101,F101),L97*F101,L97*$F$3),"")</f>
        <v/>
      </c>
      <c r="G100" s="47"/>
      <c r="H100" s="46" t="str">
        <f>IF(SUMIF(N97,N97),IF(SUMIF(H101,H101),P97*H101,P97*$F$4),"")</f>
        <v/>
      </c>
      <c r="I100" s="47"/>
      <c r="J100" s="46" t="str">
        <f>IF(SUMIF(R97,R97),IF(SUMIF(J101,J101),T97*J101,T97*$F$5),"")</f>
        <v/>
      </c>
      <c r="K100" s="47"/>
      <c r="L100" s="46" t="str">
        <f>IF(SUMIF(D97,D97),IF(SUMIF(L101,L101),L101*12/365*H97,IF(SUMIF($F$6,$F$6),$F$6*12/365*H97,"")),"")</f>
        <v/>
      </c>
      <c r="M100" s="47"/>
      <c r="N100" s="46" t="str">
        <f>IF(SUMIF(D97,D97),IF(SUMIF(N101,N101),N101*12/365*H97,IF(SUMIF($F$7,$F$7),$F$7*12/365*H97,"")),"")</f>
        <v/>
      </c>
      <c r="O100" s="47"/>
      <c r="P100" s="46" t="str">
        <f>IF(SUMIF(D97,D97),IF(SUMIF(P101,P101),P101*12/365*H97,IF(SUMIF($F$8,$F$8),$F$8*12/365*H97,"")),"")</f>
        <v/>
      </c>
      <c r="Q100" s="47"/>
      <c r="R100" s="46" t="str">
        <f>IF(SUMIF(D97,D97),IF(SUMIF(R101,R101),R101*12/365*H97,IF(SUMIF($F$9,$F$9),$F$9*12/365*H97,"")),"")</f>
        <v/>
      </c>
      <c r="S100" s="47"/>
      <c r="T100" s="26" t="str">
        <f>IF(SUMIF(U98,U98),U98/H97,"")</f>
        <v/>
      </c>
      <c r="U100" s="64"/>
      <c r="V100" s="65"/>
      <c r="W100" s="65"/>
      <c r="X100" s="48" t="str">
        <f>IF(SUMIF(X98,"&gt;0"),IF(X98=U98,"אין חוב",U98-X98),IF(SUMIF(U98,U98),"לא שולם",""))</f>
        <v/>
      </c>
      <c r="Y100" s="49"/>
      <c r="AA100" s="3"/>
      <c r="AB100" s="113"/>
      <c r="AC100" s="113"/>
      <c r="AD100" s="113"/>
      <c r="AE100" s="113"/>
      <c r="AF100" s="113"/>
      <c r="AG100" s="113"/>
      <c r="AH100" s="113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113"/>
      <c r="AC101" s="113"/>
      <c r="AD101" s="113"/>
      <c r="AE101" s="113"/>
      <c r="AF101" s="113"/>
      <c r="AG101" s="113"/>
      <c r="AH101" s="113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113"/>
      <c r="AC102" s="113"/>
      <c r="AD102" s="113"/>
      <c r="AE102" s="113"/>
      <c r="AF102" s="113"/>
      <c r="AG102" s="113"/>
      <c r="AH102" s="113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113"/>
      <c r="AC103" s="113"/>
      <c r="AD103" s="113"/>
      <c r="AE103" s="113"/>
      <c r="AF103" s="113"/>
      <c r="AG103" s="113"/>
      <c r="AH103" s="113"/>
    </row>
    <row r="104" spans="1:34" ht="15.75" x14ac:dyDescent="0.25">
      <c r="A104" s="2"/>
      <c r="C104" s="70" t="s">
        <v>10</v>
      </c>
      <c r="D104" s="72"/>
      <c r="E104" s="72"/>
      <c r="F104" s="72"/>
      <c r="G104" s="73"/>
      <c r="H104" s="18" t="str">
        <f>IF(SUMIF(D104,D104),D104-D97,"")</f>
        <v/>
      </c>
      <c r="I104" s="79" t="s">
        <v>14</v>
      </c>
      <c r="J104" s="54"/>
      <c r="K104" s="55"/>
      <c r="L104" s="19" t="str">
        <f>IF(SUMIF(J104,J104),J104-J97,"")</f>
        <v/>
      </c>
      <c r="M104" s="70" t="s">
        <v>13</v>
      </c>
      <c r="N104" s="54"/>
      <c r="O104" s="55"/>
      <c r="P104" s="19" t="str">
        <f>IF(SUMIF(N104,N104),N104-N97,"")</f>
        <v/>
      </c>
      <c r="Q104" s="70" t="s">
        <v>11</v>
      </c>
      <c r="R104" s="54"/>
      <c r="S104" s="55"/>
      <c r="T104" s="20" t="str">
        <f>IF(SUMIF(R104,R104),R104-R97,"")</f>
        <v/>
      </c>
      <c r="U104" s="58" t="s">
        <v>7</v>
      </c>
      <c r="V104" s="59"/>
      <c r="W104" s="59"/>
      <c r="X104" s="60" t="s">
        <v>8</v>
      </c>
      <c r="Y104" s="61"/>
      <c r="AA104" s="3"/>
      <c r="AB104" s="113"/>
      <c r="AC104" s="113"/>
      <c r="AD104" s="113"/>
      <c r="AE104" s="113"/>
      <c r="AF104" s="113"/>
      <c r="AG104" s="113"/>
      <c r="AH104" s="113"/>
    </row>
    <row r="105" spans="1:34" ht="15.75" customHeight="1" x14ac:dyDescent="0.25">
      <c r="A105" s="2"/>
      <c r="C105" s="71"/>
      <c r="D105" s="74"/>
      <c r="E105" s="74"/>
      <c r="F105" s="74"/>
      <c r="G105" s="75"/>
      <c r="H105" s="21" t="str">
        <f>TEXT(H104,"ימים")</f>
        <v/>
      </c>
      <c r="I105" s="80"/>
      <c r="J105" s="56"/>
      <c r="K105" s="57"/>
      <c r="L105" s="22" t="str">
        <f>TEXT(L104,"קוב")</f>
        <v/>
      </c>
      <c r="M105" s="71"/>
      <c r="N105" s="56"/>
      <c r="O105" s="57"/>
      <c r="P105" s="23" t="str">
        <f>TEXT(P104,"קוט''ש")</f>
        <v/>
      </c>
      <c r="Q105" s="71"/>
      <c r="R105" s="56"/>
      <c r="S105" s="57"/>
      <c r="T105" s="24" t="str">
        <f>TEXT(T104,"מ''ק")</f>
        <v/>
      </c>
      <c r="U105" s="62" t="str">
        <f>IF(SUM(C107:S107)&gt;0,ROUND(SUM(C107:S107),2),"")</f>
        <v/>
      </c>
      <c r="V105" s="63"/>
      <c r="W105" s="63"/>
      <c r="X105" s="66"/>
      <c r="Y105" s="67"/>
      <c r="AA105" s="3"/>
      <c r="AB105" s="113"/>
      <c r="AC105" s="113"/>
      <c r="AD105" s="113"/>
      <c r="AE105" s="113"/>
      <c r="AF105" s="113"/>
      <c r="AG105" s="113"/>
      <c r="AH105" s="113"/>
    </row>
    <row r="106" spans="1:34" ht="15" customHeight="1" x14ac:dyDescent="0.25">
      <c r="A106" s="2"/>
      <c r="C106" s="114"/>
      <c r="D106" s="115"/>
      <c r="E106" s="116"/>
      <c r="F106" s="112" t="str">
        <f>TEXT(F107,"מים")</f>
        <v/>
      </c>
      <c r="G106" s="53" t="str">
        <f>TEXT(G105,"ימים")</f>
        <v>ימים</v>
      </c>
      <c r="H106" s="52" t="str">
        <f>TEXT(H107,"חשמל")</f>
        <v/>
      </c>
      <c r="I106" s="53" t="str">
        <f>TEXT(I105,"ימים")</f>
        <v>ימים</v>
      </c>
      <c r="J106" s="52" t="str">
        <f>TEXT(J107,"גז")</f>
        <v/>
      </c>
      <c r="K106" s="53" t="str">
        <f>TEXT(K105,"ימים")</f>
        <v>ימים</v>
      </c>
      <c r="L106" s="52" t="str">
        <f>TEXT(L107,"ארנונה")</f>
        <v/>
      </c>
      <c r="M106" s="53" t="str">
        <f>TEXT(M105,"ימים")</f>
        <v>ימים</v>
      </c>
      <c r="N106" s="52" t="str">
        <f>TEXT(N107,"גז חודשי")</f>
        <v/>
      </c>
      <c r="O106" s="53" t="str">
        <f>TEXT(O105,"ימים")</f>
        <v>ימים</v>
      </c>
      <c r="P106" s="52" t="str">
        <f>TEXT(P107,"תשלום קבוע")</f>
        <v/>
      </c>
      <c r="Q106" s="53" t="str">
        <f>TEXT(Q105,"ימים")</f>
        <v>ימים</v>
      </c>
      <c r="R106" s="52" t="str">
        <f>TEXT(R107,D100)</f>
        <v/>
      </c>
      <c r="S106" s="53" t="str">
        <f>TEXT(S105,"ימים")</f>
        <v>ימים</v>
      </c>
      <c r="T106" s="25" t="str">
        <f>TEXT(T107,"סך ליום")</f>
        <v/>
      </c>
      <c r="U106" s="62"/>
      <c r="V106" s="63"/>
      <c r="W106" s="63"/>
      <c r="X106" s="68" t="s">
        <v>12</v>
      </c>
      <c r="Y106" s="69"/>
      <c r="AA106" s="3"/>
      <c r="AB106" s="113"/>
      <c r="AC106" s="113"/>
      <c r="AD106" s="113"/>
      <c r="AE106" s="113"/>
      <c r="AF106" s="113"/>
      <c r="AG106" s="113"/>
      <c r="AH106" s="113"/>
    </row>
    <row r="107" spans="1:34" ht="15.75" customHeight="1" thickBot="1" x14ac:dyDescent="0.3">
      <c r="A107" s="2"/>
      <c r="C107" s="117"/>
      <c r="D107" s="118"/>
      <c r="E107" s="119"/>
      <c r="F107" s="51" t="str">
        <f>IF(SUMIF(J104,J104),IF(SUMIF(F108,F108),L104*F108,L104*$F$3),"")</f>
        <v/>
      </c>
      <c r="G107" s="47"/>
      <c r="H107" s="46" t="str">
        <f>IF(SUMIF(N104,N104),IF(SUMIF(H108,H108),P104*H108,P104*$F$4),"")</f>
        <v/>
      </c>
      <c r="I107" s="47"/>
      <c r="J107" s="46" t="str">
        <f>IF(SUMIF(R104,R104),IF(SUMIF(J108,J108),T104*J108,T104*$F$5),"")</f>
        <v/>
      </c>
      <c r="K107" s="47"/>
      <c r="L107" s="46" t="str">
        <f>IF(SUMIF(D104,D104),IF(SUMIF(L108,L108),L108*12/365*H104,IF(SUMIF($F$6,$F$6),$F$6*12/365*H104,"")),"")</f>
        <v/>
      </c>
      <c r="M107" s="47"/>
      <c r="N107" s="46" t="str">
        <f>IF(SUMIF(D104,D104),IF(SUMIF(N108,N108),N108*12/365*H104,IF(SUMIF($F$7,$F$7),$F$7*12/365*H104,"")),"")</f>
        <v/>
      </c>
      <c r="O107" s="47"/>
      <c r="P107" s="46" t="str">
        <f>IF(SUMIF(D104,D104),IF(SUMIF(P108,P108),P108*12/365*H104,IF(SUMIF($F$8,$F$8),$F$8*12/365*H104,"")),"")</f>
        <v/>
      </c>
      <c r="Q107" s="47"/>
      <c r="R107" s="46" t="str">
        <f>IF(SUMIF(D104,D104),IF(SUMIF(R108,R108),R108*12/365*H104,IF(SUMIF($F$9,$F$9),$F$9*12/365*H104,"")),"")</f>
        <v/>
      </c>
      <c r="S107" s="47"/>
      <c r="T107" s="26" t="str">
        <f>IF(SUMIF(U105,U105),U105/H104,"")</f>
        <v/>
      </c>
      <c r="U107" s="64"/>
      <c r="V107" s="65"/>
      <c r="W107" s="65"/>
      <c r="X107" s="48" t="str">
        <f>IF(SUMIF(X105,"&gt;0"),IF(X105=U105,"אין חוב",U105-X105),IF(SUMIF(U105,U105),"לא שולם",""))</f>
        <v/>
      </c>
      <c r="Y107" s="49"/>
      <c r="AA107" s="3"/>
      <c r="AB107" s="113"/>
      <c r="AC107" s="113"/>
      <c r="AD107" s="113"/>
      <c r="AE107" s="113"/>
      <c r="AF107" s="113"/>
      <c r="AG107" s="113"/>
      <c r="AH107" s="113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113"/>
      <c r="AC108" s="113"/>
      <c r="AD108" s="113"/>
      <c r="AE108" s="113"/>
      <c r="AF108" s="113"/>
      <c r="AG108" s="113"/>
      <c r="AH108" s="113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113"/>
      <c r="AC109" s="113"/>
      <c r="AD109" s="113"/>
      <c r="AE109" s="113"/>
      <c r="AF109" s="113"/>
      <c r="AG109" s="113"/>
      <c r="AH109" s="113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113"/>
      <c r="AC110" s="113"/>
      <c r="AD110" s="113"/>
      <c r="AE110" s="113"/>
      <c r="AF110" s="113"/>
      <c r="AG110" s="113"/>
      <c r="AH110" s="113"/>
    </row>
    <row r="111" spans="1:34" ht="15.75" x14ac:dyDescent="0.25">
      <c r="A111" s="2"/>
      <c r="C111" s="70" t="s">
        <v>10</v>
      </c>
      <c r="D111" s="72"/>
      <c r="E111" s="72"/>
      <c r="F111" s="72"/>
      <c r="G111" s="73"/>
      <c r="H111" s="18" t="str">
        <f>IF(SUMIF(D111,D111),D111-D104,"")</f>
        <v/>
      </c>
      <c r="I111" s="79" t="s">
        <v>14</v>
      </c>
      <c r="J111" s="54"/>
      <c r="K111" s="55"/>
      <c r="L111" s="19" t="str">
        <f>IF(SUMIF(J111,J111),J111-J104,"")</f>
        <v/>
      </c>
      <c r="M111" s="70" t="s">
        <v>13</v>
      </c>
      <c r="N111" s="54"/>
      <c r="O111" s="55"/>
      <c r="P111" s="19" t="str">
        <f>IF(SUMIF(N111,N111),N111-N104,"")</f>
        <v/>
      </c>
      <c r="Q111" s="70" t="s">
        <v>11</v>
      </c>
      <c r="R111" s="54"/>
      <c r="S111" s="55"/>
      <c r="T111" s="20" t="str">
        <f>IF(SUMIF(R111,R111),R111-R104,"")</f>
        <v/>
      </c>
      <c r="U111" s="58" t="s">
        <v>7</v>
      </c>
      <c r="V111" s="59"/>
      <c r="W111" s="59"/>
      <c r="X111" s="60" t="s">
        <v>8</v>
      </c>
      <c r="Y111" s="61"/>
      <c r="AA111" s="3"/>
      <c r="AB111" s="113"/>
      <c r="AC111" s="113"/>
      <c r="AD111" s="113"/>
      <c r="AE111" s="113"/>
      <c r="AF111" s="113"/>
      <c r="AG111" s="113"/>
      <c r="AH111" s="113"/>
    </row>
    <row r="112" spans="1:34" ht="15.75" customHeight="1" x14ac:dyDescent="0.25">
      <c r="A112" s="2"/>
      <c r="C112" s="71"/>
      <c r="D112" s="74"/>
      <c r="E112" s="74"/>
      <c r="F112" s="74"/>
      <c r="G112" s="75"/>
      <c r="H112" s="21" t="str">
        <f>TEXT(H111,"ימים")</f>
        <v/>
      </c>
      <c r="I112" s="80"/>
      <c r="J112" s="56"/>
      <c r="K112" s="57"/>
      <c r="L112" s="22" t="str">
        <f>TEXT(L111,"קוב")</f>
        <v/>
      </c>
      <c r="M112" s="71"/>
      <c r="N112" s="56"/>
      <c r="O112" s="57"/>
      <c r="P112" s="23" t="str">
        <f>TEXT(P111,"קוט''ש")</f>
        <v/>
      </c>
      <c r="Q112" s="71"/>
      <c r="R112" s="56"/>
      <c r="S112" s="57"/>
      <c r="T112" s="24" t="str">
        <f>TEXT(T111,"מ''ק")</f>
        <v/>
      </c>
      <c r="U112" s="62" t="str">
        <f>IF(SUM(C114:S114)&gt;0,ROUND(SUM(C114:S114),2),"")</f>
        <v/>
      </c>
      <c r="V112" s="63"/>
      <c r="W112" s="63"/>
      <c r="X112" s="66"/>
      <c r="Y112" s="67"/>
      <c r="AA112" s="3"/>
      <c r="AB112" s="113"/>
      <c r="AC112" s="113"/>
      <c r="AD112" s="113"/>
      <c r="AE112" s="113"/>
      <c r="AF112" s="113"/>
      <c r="AG112" s="113"/>
      <c r="AH112" s="113"/>
    </row>
    <row r="113" spans="1:34" ht="15" customHeight="1" x14ac:dyDescent="0.25">
      <c r="A113" s="2"/>
      <c r="C113" s="114"/>
      <c r="D113" s="115"/>
      <c r="E113" s="116"/>
      <c r="F113" s="112" t="str">
        <f>TEXT(F114,"מים")</f>
        <v/>
      </c>
      <c r="G113" s="53" t="str">
        <f>TEXT(G112,"ימים")</f>
        <v>ימים</v>
      </c>
      <c r="H113" s="52" t="str">
        <f>TEXT(H114,"חשמל")</f>
        <v/>
      </c>
      <c r="I113" s="53" t="str">
        <f>TEXT(I112,"ימים")</f>
        <v>ימים</v>
      </c>
      <c r="J113" s="52" t="str">
        <f>TEXT(J114,"גז")</f>
        <v/>
      </c>
      <c r="K113" s="53" t="str">
        <f>TEXT(K112,"ימים")</f>
        <v>ימים</v>
      </c>
      <c r="L113" s="52" t="str">
        <f>TEXT(L114,"ארנונה")</f>
        <v/>
      </c>
      <c r="M113" s="53" t="str">
        <f>TEXT(M112,"ימים")</f>
        <v>ימים</v>
      </c>
      <c r="N113" s="52" t="str">
        <f>TEXT(N114,"גז חודשי")</f>
        <v/>
      </c>
      <c r="O113" s="53" t="str">
        <f>TEXT(O112,"ימים")</f>
        <v>ימים</v>
      </c>
      <c r="P113" s="52" t="str">
        <f>TEXT(P114,"תשלום קבוע")</f>
        <v/>
      </c>
      <c r="Q113" s="53" t="str">
        <f>TEXT(Q112,"ימים")</f>
        <v>ימים</v>
      </c>
      <c r="R113" s="52" t="str">
        <f>TEXT(R114,D107)</f>
        <v/>
      </c>
      <c r="S113" s="53" t="str">
        <f>TEXT(S112,"ימים")</f>
        <v>ימים</v>
      </c>
      <c r="T113" s="25" t="str">
        <f>TEXT(T114,"סך ליום")</f>
        <v/>
      </c>
      <c r="U113" s="62"/>
      <c r="V113" s="63"/>
      <c r="W113" s="63"/>
      <c r="X113" s="68" t="s">
        <v>12</v>
      </c>
      <c r="Y113" s="69"/>
      <c r="AA113" s="3"/>
      <c r="AB113" s="113"/>
      <c r="AC113" s="113"/>
      <c r="AD113" s="113"/>
      <c r="AE113" s="113"/>
      <c r="AF113" s="113"/>
      <c r="AG113" s="113"/>
      <c r="AH113" s="113"/>
    </row>
    <row r="114" spans="1:34" ht="15.75" customHeight="1" thickBot="1" x14ac:dyDescent="0.3">
      <c r="A114" s="2"/>
      <c r="C114" s="117"/>
      <c r="D114" s="118"/>
      <c r="E114" s="119"/>
      <c r="F114" s="51" t="str">
        <f>IF(SUMIF(J111,J111),IF(SUMIF(F115,F115),L111*F115,L111*$F$3),"")</f>
        <v/>
      </c>
      <c r="G114" s="47"/>
      <c r="H114" s="46" t="str">
        <f>IF(SUMIF(N111,N111),IF(SUMIF(H115,H115),P111*H115,P111*$F$4),"")</f>
        <v/>
      </c>
      <c r="I114" s="47"/>
      <c r="J114" s="46" t="str">
        <f>IF(SUMIF(R111,R111),IF(SUMIF(J115,J115),T111*J115,T111*$F$5),"")</f>
        <v/>
      </c>
      <c r="K114" s="47"/>
      <c r="L114" s="46" t="str">
        <f>IF(SUMIF(D111,D111),IF(SUMIF(L115,L115),L115*12/365*H111,IF(SUMIF($F$6,$F$6),$F$6*12/365*H111,"")),"")</f>
        <v/>
      </c>
      <c r="M114" s="47"/>
      <c r="N114" s="46" t="str">
        <f>IF(SUMIF(D111,D111),IF(SUMIF(N115,N115),N115*12/365*H111,IF(SUMIF($F$7,$F$7),$F$7*12/365*H111,"")),"")</f>
        <v/>
      </c>
      <c r="O114" s="47"/>
      <c r="P114" s="46" t="str">
        <f>IF(SUMIF(D111,D111),IF(SUMIF(P115,P115),P115*12/365*H111,IF(SUMIF($F$8,$F$8),$F$8*12/365*H111,"")),"")</f>
        <v/>
      </c>
      <c r="Q114" s="47"/>
      <c r="R114" s="46" t="str">
        <f>IF(SUMIF(D111,D111),IF(SUMIF(R115,R115),R115*12/365*H111,IF(SUMIF($F$9,$F$9),$F$9*12/365*H111,"")),"")</f>
        <v/>
      </c>
      <c r="S114" s="47"/>
      <c r="T114" s="26" t="str">
        <f>IF(SUMIF(U112,U112),U112/H111,"")</f>
        <v/>
      </c>
      <c r="U114" s="64"/>
      <c r="V114" s="65"/>
      <c r="W114" s="65"/>
      <c r="X114" s="48" t="str">
        <f>IF(SUMIF(X112,"&gt;0"),IF(X112=U112,"אין חוב",U112-X112),IF(SUMIF(U112,U112),"לא שולם",""))</f>
        <v/>
      </c>
      <c r="Y114" s="49"/>
      <c r="AA114" s="3"/>
      <c r="AB114" s="113"/>
      <c r="AC114" s="113"/>
      <c r="AD114" s="113"/>
      <c r="AE114" s="113"/>
      <c r="AF114" s="113"/>
      <c r="AG114" s="113"/>
      <c r="AH114" s="113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113"/>
      <c r="AC115" s="113"/>
      <c r="AD115" s="113"/>
      <c r="AE115" s="113"/>
      <c r="AF115" s="113"/>
      <c r="AG115" s="113"/>
      <c r="AH115" s="113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113"/>
      <c r="AC116" s="113"/>
      <c r="AD116" s="113"/>
      <c r="AE116" s="113"/>
      <c r="AF116" s="113"/>
      <c r="AG116" s="113"/>
      <c r="AH116" s="113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113"/>
      <c r="AC117" s="113"/>
      <c r="AD117" s="113"/>
      <c r="AE117" s="113"/>
      <c r="AF117" s="113"/>
      <c r="AG117" s="113"/>
      <c r="AH117" s="113"/>
    </row>
    <row r="118" spans="1:34" ht="15.75" x14ac:dyDescent="0.25">
      <c r="A118" s="2"/>
      <c r="C118" s="70" t="s">
        <v>10</v>
      </c>
      <c r="D118" s="72"/>
      <c r="E118" s="72"/>
      <c r="F118" s="72"/>
      <c r="G118" s="73"/>
      <c r="H118" s="18" t="str">
        <f>IF(SUMIF(D118,D118),D118-D111,"")</f>
        <v/>
      </c>
      <c r="I118" s="79" t="s">
        <v>14</v>
      </c>
      <c r="J118" s="54"/>
      <c r="K118" s="55"/>
      <c r="L118" s="19" t="str">
        <f>IF(SUMIF(J118,J118),J118-J111,"")</f>
        <v/>
      </c>
      <c r="M118" s="70" t="s">
        <v>13</v>
      </c>
      <c r="N118" s="54"/>
      <c r="O118" s="55"/>
      <c r="P118" s="19" t="str">
        <f>IF(SUMIF(N118,N118),N118-N111,"")</f>
        <v/>
      </c>
      <c r="Q118" s="70" t="s">
        <v>11</v>
      </c>
      <c r="R118" s="54"/>
      <c r="S118" s="55"/>
      <c r="T118" s="20" t="str">
        <f>IF(SUMIF(R118,R118),R118-R111,"")</f>
        <v/>
      </c>
      <c r="U118" s="58" t="s">
        <v>7</v>
      </c>
      <c r="V118" s="59"/>
      <c r="W118" s="59"/>
      <c r="X118" s="60" t="s">
        <v>8</v>
      </c>
      <c r="Y118" s="61"/>
      <c r="AA118" s="3"/>
      <c r="AB118" s="113"/>
      <c r="AC118" s="113"/>
      <c r="AD118" s="113"/>
      <c r="AE118" s="113"/>
      <c r="AF118" s="113"/>
      <c r="AG118" s="113"/>
      <c r="AH118" s="113"/>
    </row>
    <row r="119" spans="1:34" ht="15.75" customHeight="1" x14ac:dyDescent="0.25">
      <c r="A119" s="2"/>
      <c r="C119" s="71"/>
      <c r="D119" s="74"/>
      <c r="E119" s="74"/>
      <c r="F119" s="74"/>
      <c r="G119" s="75"/>
      <c r="H119" s="21" t="str">
        <f>TEXT(H118,"ימים")</f>
        <v/>
      </c>
      <c r="I119" s="80"/>
      <c r="J119" s="56"/>
      <c r="K119" s="57"/>
      <c r="L119" s="22" t="str">
        <f>TEXT(L118,"קוב")</f>
        <v/>
      </c>
      <c r="M119" s="71"/>
      <c r="N119" s="56"/>
      <c r="O119" s="57"/>
      <c r="P119" s="23" t="str">
        <f>TEXT(P118,"קוט''ש")</f>
        <v/>
      </c>
      <c r="Q119" s="71"/>
      <c r="R119" s="56"/>
      <c r="S119" s="57"/>
      <c r="T119" s="24" t="str">
        <f>TEXT(T118,"מ''ק")</f>
        <v/>
      </c>
      <c r="U119" s="62" t="str">
        <f>IF(SUM(C121:S121)&gt;0,ROUND(SUM(C121:S121),2),"")</f>
        <v/>
      </c>
      <c r="V119" s="63"/>
      <c r="W119" s="63"/>
      <c r="X119" s="66"/>
      <c r="Y119" s="67"/>
      <c r="AA119" s="3"/>
      <c r="AB119" s="113"/>
      <c r="AC119" s="113"/>
      <c r="AD119" s="113"/>
      <c r="AE119" s="113"/>
      <c r="AF119" s="113"/>
      <c r="AG119" s="113"/>
      <c r="AH119" s="113"/>
    </row>
    <row r="120" spans="1:34" ht="15" customHeight="1" x14ac:dyDescent="0.25">
      <c r="A120" s="2"/>
      <c r="C120" s="114"/>
      <c r="D120" s="115"/>
      <c r="E120" s="116"/>
      <c r="F120" s="112" t="str">
        <f>TEXT(F121,"מים")</f>
        <v/>
      </c>
      <c r="G120" s="53" t="str">
        <f>TEXT(G119,"ימים")</f>
        <v>ימים</v>
      </c>
      <c r="H120" s="52" t="str">
        <f>TEXT(H121,"חשמל")</f>
        <v/>
      </c>
      <c r="I120" s="53" t="str">
        <f>TEXT(I119,"ימים")</f>
        <v>ימים</v>
      </c>
      <c r="J120" s="52" t="str">
        <f>TEXT(J121,"גז")</f>
        <v/>
      </c>
      <c r="K120" s="53" t="str">
        <f>TEXT(K119,"ימים")</f>
        <v>ימים</v>
      </c>
      <c r="L120" s="52" t="str">
        <f>TEXT(L121,"ארנונה")</f>
        <v/>
      </c>
      <c r="M120" s="53" t="str">
        <f>TEXT(M119,"ימים")</f>
        <v>ימים</v>
      </c>
      <c r="N120" s="52" t="str">
        <f>TEXT(N121,"גז חודשי")</f>
        <v/>
      </c>
      <c r="O120" s="53" t="str">
        <f>TEXT(O119,"ימים")</f>
        <v>ימים</v>
      </c>
      <c r="P120" s="52" t="str">
        <f>TEXT(P121,"תשלום קבוע")</f>
        <v/>
      </c>
      <c r="Q120" s="53" t="str">
        <f>TEXT(Q119,"ימים")</f>
        <v>ימים</v>
      </c>
      <c r="R120" s="52" t="str">
        <f>TEXT(R121,D114)</f>
        <v/>
      </c>
      <c r="S120" s="53" t="str">
        <f>TEXT(S119,"ימים")</f>
        <v>ימים</v>
      </c>
      <c r="T120" s="25" t="str">
        <f>TEXT(T121,"סך ליום")</f>
        <v/>
      </c>
      <c r="U120" s="62"/>
      <c r="V120" s="63"/>
      <c r="W120" s="63"/>
      <c r="X120" s="68" t="s">
        <v>12</v>
      </c>
      <c r="Y120" s="69"/>
      <c r="AA120" s="3"/>
      <c r="AB120" s="113"/>
      <c r="AC120" s="113"/>
      <c r="AD120" s="113"/>
      <c r="AE120" s="113"/>
      <c r="AF120" s="113"/>
      <c r="AG120" s="113"/>
      <c r="AH120" s="113"/>
    </row>
    <row r="121" spans="1:34" ht="15.75" customHeight="1" thickBot="1" x14ac:dyDescent="0.3">
      <c r="A121" s="2"/>
      <c r="C121" s="117"/>
      <c r="D121" s="118"/>
      <c r="E121" s="119"/>
      <c r="F121" s="51" t="str">
        <f>IF(SUMIF(J118,J118),IF(SUMIF(F122,F122),L118*F122,L118*$F$3),"")</f>
        <v/>
      </c>
      <c r="G121" s="47"/>
      <c r="H121" s="46" t="str">
        <f>IF(SUMIF(N118,N118),IF(SUMIF(H122,H122),P118*H122,P118*$F$4),"")</f>
        <v/>
      </c>
      <c r="I121" s="47"/>
      <c r="J121" s="46" t="str">
        <f>IF(SUMIF(R118,R118),IF(SUMIF(J122,J122),T118*J122,T118*$F$5),"")</f>
        <v/>
      </c>
      <c r="K121" s="47"/>
      <c r="L121" s="46" t="str">
        <f>IF(SUMIF(D118,D118),IF(SUMIF(L122,L122),L122*12/365*H118,IF(SUMIF($F$6,$F$6),$F$6*12/365*H118,"")),"")</f>
        <v/>
      </c>
      <c r="M121" s="47"/>
      <c r="N121" s="46" t="str">
        <f>IF(SUMIF(D118,D118),IF(SUMIF(N122,N122),N122*12/365*H118,IF(SUMIF($F$7,$F$7),$F$7*12/365*H118,"")),"")</f>
        <v/>
      </c>
      <c r="O121" s="47"/>
      <c r="P121" s="46" t="str">
        <f>IF(SUMIF(D118,D118),IF(SUMIF(P122,P122),P122*12/365*H118,IF(SUMIF($F$8,$F$8),$F$8*12/365*H118,"")),"")</f>
        <v/>
      </c>
      <c r="Q121" s="47"/>
      <c r="R121" s="46" t="str">
        <f>IF(SUMIF(D118,D118),IF(SUMIF(R122,R122),R122*12/365*H118,IF(SUMIF($F$9,$F$9),$F$9*12/365*H118,"")),"")</f>
        <v/>
      </c>
      <c r="S121" s="47"/>
      <c r="T121" s="26" t="str">
        <f>IF(SUMIF(U119,U119),U119/H118,"")</f>
        <v/>
      </c>
      <c r="U121" s="64"/>
      <c r="V121" s="65"/>
      <c r="W121" s="65"/>
      <c r="X121" s="48" t="str">
        <f>IF(SUMIF(X119,"&gt;0"),IF(X119=U119,"אין חוב",U119-X119),IF(SUMIF(U119,U119),"לא שולם",""))</f>
        <v/>
      </c>
      <c r="Y121" s="49"/>
      <c r="AA121" s="3"/>
      <c r="AB121" s="113"/>
      <c r="AC121" s="113"/>
      <c r="AD121" s="113"/>
      <c r="AE121" s="113"/>
      <c r="AF121" s="113"/>
      <c r="AG121" s="113"/>
      <c r="AH121" s="113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113"/>
      <c r="AC122" s="113"/>
      <c r="AD122" s="113"/>
      <c r="AE122" s="113"/>
      <c r="AF122" s="113"/>
      <c r="AG122" s="113"/>
      <c r="AH122" s="113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113"/>
      <c r="AC123" s="113"/>
      <c r="AD123" s="113"/>
      <c r="AE123" s="113"/>
      <c r="AF123" s="113"/>
      <c r="AG123" s="113"/>
      <c r="AH123" s="113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113"/>
      <c r="AC124" s="113"/>
      <c r="AD124" s="113"/>
      <c r="AE124" s="113"/>
      <c r="AF124" s="113"/>
      <c r="AG124" s="113"/>
      <c r="AH124" s="113"/>
    </row>
    <row r="125" spans="1:34" ht="15.75" x14ac:dyDescent="0.25">
      <c r="A125" s="2"/>
      <c r="C125" s="70" t="s">
        <v>10</v>
      </c>
      <c r="D125" s="72"/>
      <c r="E125" s="72"/>
      <c r="F125" s="72"/>
      <c r="G125" s="73"/>
      <c r="H125" s="18" t="str">
        <f>IF(SUMIF(D125,D125),D125-D118,"")</f>
        <v/>
      </c>
      <c r="I125" s="79" t="s">
        <v>14</v>
      </c>
      <c r="J125" s="54"/>
      <c r="K125" s="55"/>
      <c r="L125" s="19" t="str">
        <f>IF(SUMIF(J125,J125),J125-J118,"")</f>
        <v/>
      </c>
      <c r="M125" s="70" t="s">
        <v>13</v>
      </c>
      <c r="N125" s="54"/>
      <c r="O125" s="55"/>
      <c r="P125" s="19" t="str">
        <f>IF(SUMIF(N125,N125),N125-N118,"")</f>
        <v/>
      </c>
      <c r="Q125" s="70" t="s">
        <v>11</v>
      </c>
      <c r="R125" s="54"/>
      <c r="S125" s="55"/>
      <c r="T125" s="20" t="str">
        <f>IF(SUMIF(R125,R125),R125-R118,"")</f>
        <v/>
      </c>
      <c r="U125" s="58" t="s">
        <v>7</v>
      </c>
      <c r="V125" s="59"/>
      <c r="W125" s="59"/>
      <c r="X125" s="60" t="s">
        <v>8</v>
      </c>
      <c r="Y125" s="61"/>
      <c r="AA125" s="3"/>
      <c r="AB125" s="113"/>
      <c r="AC125" s="113"/>
      <c r="AD125" s="113"/>
      <c r="AE125" s="113"/>
      <c r="AF125" s="113"/>
      <c r="AG125" s="113"/>
      <c r="AH125" s="113"/>
    </row>
    <row r="126" spans="1:34" ht="15.75" customHeight="1" x14ac:dyDescent="0.25">
      <c r="A126" s="2"/>
      <c r="C126" s="71"/>
      <c r="D126" s="74"/>
      <c r="E126" s="74"/>
      <c r="F126" s="74"/>
      <c r="G126" s="75"/>
      <c r="H126" s="21" t="str">
        <f>TEXT(H125,"ימים")</f>
        <v/>
      </c>
      <c r="I126" s="80"/>
      <c r="J126" s="56"/>
      <c r="K126" s="57"/>
      <c r="L126" s="22" t="str">
        <f>TEXT(L125,"קוב")</f>
        <v/>
      </c>
      <c r="M126" s="71"/>
      <c r="N126" s="56"/>
      <c r="O126" s="57"/>
      <c r="P126" s="23" t="str">
        <f>TEXT(P125,"קוט''ש")</f>
        <v/>
      </c>
      <c r="Q126" s="71"/>
      <c r="R126" s="56"/>
      <c r="S126" s="57"/>
      <c r="T126" s="24" t="str">
        <f>TEXT(T125,"מ''ק")</f>
        <v/>
      </c>
      <c r="U126" s="62" t="str">
        <f>IF(SUM(C128:S128)&gt;0,ROUND(SUM(C128:S128),2),"")</f>
        <v/>
      </c>
      <c r="V126" s="63"/>
      <c r="W126" s="63"/>
      <c r="X126" s="66"/>
      <c r="Y126" s="67"/>
      <c r="AA126" s="3"/>
      <c r="AB126" s="113"/>
      <c r="AC126" s="113"/>
      <c r="AD126" s="113"/>
      <c r="AE126" s="113"/>
      <c r="AF126" s="113"/>
      <c r="AG126" s="113"/>
      <c r="AH126" s="113"/>
    </row>
    <row r="127" spans="1:34" ht="15" customHeight="1" x14ac:dyDescent="0.25">
      <c r="A127" s="2"/>
      <c r="C127" s="114"/>
      <c r="D127" s="115"/>
      <c r="E127" s="116"/>
      <c r="F127" s="112" t="str">
        <f>TEXT(F128,"מים")</f>
        <v/>
      </c>
      <c r="G127" s="53" t="str">
        <f>TEXT(G126,"ימים")</f>
        <v>ימים</v>
      </c>
      <c r="H127" s="52" t="str">
        <f>TEXT(H128,"חשמל")</f>
        <v/>
      </c>
      <c r="I127" s="53" t="str">
        <f>TEXT(I126,"ימים")</f>
        <v>ימים</v>
      </c>
      <c r="J127" s="52" t="str">
        <f>TEXT(J128,"גז")</f>
        <v/>
      </c>
      <c r="K127" s="53" t="str">
        <f>TEXT(K126,"ימים")</f>
        <v>ימים</v>
      </c>
      <c r="L127" s="52" t="str">
        <f>TEXT(L128,"ארנונה")</f>
        <v/>
      </c>
      <c r="M127" s="53" t="str">
        <f>TEXT(M126,"ימים")</f>
        <v>ימים</v>
      </c>
      <c r="N127" s="52" t="str">
        <f>TEXT(N128,"גז חודשי")</f>
        <v/>
      </c>
      <c r="O127" s="53" t="str">
        <f>TEXT(O126,"ימים")</f>
        <v>ימים</v>
      </c>
      <c r="P127" s="52" t="str">
        <f>TEXT(P128,"תשלום קבוע")</f>
        <v/>
      </c>
      <c r="Q127" s="53" t="str">
        <f>TEXT(Q126,"ימים")</f>
        <v>ימים</v>
      </c>
      <c r="R127" s="52" t="str">
        <f>TEXT(R128,D121)</f>
        <v/>
      </c>
      <c r="S127" s="53" t="str">
        <f>TEXT(S126,"ימים")</f>
        <v>ימים</v>
      </c>
      <c r="T127" s="25" t="str">
        <f>TEXT(T128,"סך ליום")</f>
        <v/>
      </c>
      <c r="U127" s="62"/>
      <c r="V127" s="63"/>
      <c r="W127" s="63"/>
      <c r="X127" s="68" t="s">
        <v>12</v>
      </c>
      <c r="Y127" s="69"/>
      <c r="AA127" s="3"/>
      <c r="AB127" s="113"/>
      <c r="AC127" s="113"/>
      <c r="AD127" s="113"/>
      <c r="AE127" s="113"/>
      <c r="AF127" s="113"/>
      <c r="AG127" s="113"/>
      <c r="AH127" s="113"/>
    </row>
    <row r="128" spans="1:34" ht="15.75" customHeight="1" thickBot="1" x14ac:dyDescent="0.3">
      <c r="A128" s="2"/>
      <c r="C128" s="117"/>
      <c r="D128" s="118"/>
      <c r="E128" s="119"/>
      <c r="F128" s="51" t="str">
        <f>IF(SUMIF(J125,J125),IF(SUMIF(F129,F129),L125*F129,L125*$F$3),"")</f>
        <v/>
      </c>
      <c r="G128" s="47"/>
      <c r="H128" s="46" t="str">
        <f>IF(SUMIF(N125,N125),IF(SUMIF(H129,H129),P125*H129,P125*$F$4),"")</f>
        <v/>
      </c>
      <c r="I128" s="47"/>
      <c r="J128" s="46" t="str">
        <f>IF(SUMIF(R125,R125),IF(SUMIF(J129,J129),T125*J129,T125*$F$5),"")</f>
        <v/>
      </c>
      <c r="K128" s="47"/>
      <c r="L128" s="46" t="str">
        <f>IF(SUMIF(D125,D125),IF(SUMIF(L129,L129),L129*12/365*H125,IF(SUMIF($F$6,$F$6),$F$6*12/365*H125,"")),"")</f>
        <v/>
      </c>
      <c r="M128" s="47"/>
      <c r="N128" s="46" t="str">
        <f>IF(SUMIF(D125,D125),IF(SUMIF(N129,N129),N129*12/365*H125,IF(SUMIF($F$7,$F$7),$F$7*12/365*H125,"")),"")</f>
        <v/>
      </c>
      <c r="O128" s="47"/>
      <c r="P128" s="46" t="str">
        <f>IF(SUMIF(D125,D125),IF(SUMIF(P129,P129),P129*12/365*H125,IF(SUMIF($F$8,$F$8),$F$8*12/365*H125,"")),"")</f>
        <v/>
      </c>
      <c r="Q128" s="47"/>
      <c r="R128" s="46" t="str">
        <f>IF(SUMIF(D125,D125),IF(SUMIF(R129,R129),R129*12/365*H125,IF(SUMIF($F$9,$F$9),$F$9*12/365*H125,"")),"")</f>
        <v/>
      </c>
      <c r="S128" s="47"/>
      <c r="T128" s="26" t="str">
        <f>IF(SUMIF(U126,U126),U126/H125,"")</f>
        <v/>
      </c>
      <c r="U128" s="64"/>
      <c r="V128" s="65"/>
      <c r="W128" s="65"/>
      <c r="X128" s="48" t="str">
        <f>IF(SUMIF(X126,"&gt;0"),IF(X126=U126,"אין חוב",U126-X126),IF(SUMIF(U126,U126),"לא שולם",""))</f>
        <v/>
      </c>
      <c r="Y128" s="49"/>
      <c r="AA128" s="3"/>
      <c r="AB128" s="113"/>
      <c r="AC128" s="113"/>
      <c r="AD128" s="113"/>
      <c r="AE128" s="113"/>
      <c r="AF128" s="113"/>
      <c r="AG128" s="113"/>
      <c r="AH128" s="113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113"/>
      <c r="AC129" s="113"/>
      <c r="AD129" s="113"/>
      <c r="AE129" s="113"/>
      <c r="AF129" s="113"/>
      <c r="AG129" s="113"/>
      <c r="AH129" s="113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113"/>
      <c r="AC130" s="113"/>
      <c r="AD130" s="113"/>
      <c r="AE130" s="113"/>
      <c r="AF130" s="113"/>
      <c r="AG130" s="113"/>
      <c r="AH130" s="113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113"/>
      <c r="AC131" s="113"/>
      <c r="AD131" s="113"/>
      <c r="AE131" s="113"/>
      <c r="AF131" s="113"/>
      <c r="AG131" s="113"/>
      <c r="AH131" s="113"/>
    </row>
    <row r="132" spans="1:34" ht="15.75" x14ac:dyDescent="0.25">
      <c r="A132" s="2"/>
      <c r="C132" s="70" t="s">
        <v>10</v>
      </c>
      <c r="D132" s="72"/>
      <c r="E132" s="72"/>
      <c r="F132" s="72"/>
      <c r="G132" s="73"/>
      <c r="H132" s="18" t="str">
        <f>IF(SUMIF(D132,D132),D132-D125,"")</f>
        <v/>
      </c>
      <c r="I132" s="79" t="s">
        <v>14</v>
      </c>
      <c r="J132" s="54"/>
      <c r="K132" s="55"/>
      <c r="L132" s="19" t="str">
        <f>IF(SUMIF(J132,J132),J132-J125,"")</f>
        <v/>
      </c>
      <c r="M132" s="70" t="s">
        <v>13</v>
      </c>
      <c r="N132" s="54"/>
      <c r="O132" s="55"/>
      <c r="P132" s="19" t="str">
        <f>IF(SUMIF(N132,N132),N132-N125,"")</f>
        <v/>
      </c>
      <c r="Q132" s="70" t="s">
        <v>11</v>
      </c>
      <c r="R132" s="54"/>
      <c r="S132" s="55"/>
      <c r="T132" s="20" t="str">
        <f>IF(SUMIF(R132,R132),R132-R125,"")</f>
        <v/>
      </c>
      <c r="U132" s="58" t="s">
        <v>7</v>
      </c>
      <c r="V132" s="59"/>
      <c r="W132" s="59"/>
      <c r="X132" s="60" t="s">
        <v>8</v>
      </c>
      <c r="Y132" s="61"/>
      <c r="AA132" s="3"/>
      <c r="AB132" s="113"/>
      <c r="AC132" s="113"/>
      <c r="AD132" s="113"/>
      <c r="AE132" s="113"/>
      <c r="AF132" s="113"/>
      <c r="AG132" s="113"/>
      <c r="AH132" s="113"/>
    </row>
    <row r="133" spans="1:34" ht="15.75" customHeight="1" x14ac:dyDescent="0.25">
      <c r="A133" s="2"/>
      <c r="C133" s="71"/>
      <c r="D133" s="74"/>
      <c r="E133" s="74"/>
      <c r="F133" s="74"/>
      <c r="G133" s="75"/>
      <c r="H133" s="21" t="str">
        <f>TEXT(H132,"ימים")</f>
        <v/>
      </c>
      <c r="I133" s="80"/>
      <c r="J133" s="56"/>
      <c r="K133" s="57"/>
      <c r="L133" s="22" t="str">
        <f>TEXT(L132,"קוב")</f>
        <v/>
      </c>
      <c r="M133" s="71"/>
      <c r="N133" s="56"/>
      <c r="O133" s="57"/>
      <c r="P133" s="23" t="str">
        <f>TEXT(P132,"קוט''ש")</f>
        <v/>
      </c>
      <c r="Q133" s="71"/>
      <c r="R133" s="56"/>
      <c r="S133" s="57"/>
      <c r="T133" s="24" t="str">
        <f>TEXT(T132,"מ''ק")</f>
        <v/>
      </c>
      <c r="U133" s="62" t="str">
        <f>IF(SUM(C135:S135)&gt;0,ROUND(SUM(C135:S135),2),"")</f>
        <v/>
      </c>
      <c r="V133" s="63"/>
      <c r="W133" s="63"/>
      <c r="X133" s="66"/>
      <c r="Y133" s="67"/>
      <c r="AA133" s="3"/>
      <c r="AB133" s="113"/>
      <c r="AC133" s="113"/>
      <c r="AD133" s="113"/>
      <c r="AE133" s="113"/>
      <c r="AF133" s="113"/>
      <c r="AG133" s="113"/>
      <c r="AH133" s="113"/>
    </row>
    <row r="134" spans="1:34" ht="15" customHeight="1" x14ac:dyDescent="0.25">
      <c r="A134" s="2"/>
      <c r="C134" s="114"/>
      <c r="D134" s="115"/>
      <c r="E134" s="116"/>
      <c r="F134" s="112" t="str">
        <f>TEXT(F135,"מים")</f>
        <v/>
      </c>
      <c r="G134" s="53" t="str">
        <f>TEXT(G133,"ימים")</f>
        <v>ימים</v>
      </c>
      <c r="H134" s="52" t="str">
        <f>TEXT(H135,"חשמל")</f>
        <v/>
      </c>
      <c r="I134" s="53" t="str">
        <f>TEXT(I133,"ימים")</f>
        <v>ימים</v>
      </c>
      <c r="J134" s="52" t="str">
        <f>TEXT(J135,"גז")</f>
        <v/>
      </c>
      <c r="K134" s="53" t="str">
        <f>TEXT(K133,"ימים")</f>
        <v>ימים</v>
      </c>
      <c r="L134" s="52" t="str">
        <f>TEXT(L135,"ארנונה")</f>
        <v/>
      </c>
      <c r="M134" s="53" t="str">
        <f>TEXT(M133,"ימים")</f>
        <v>ימים</v>
      </c>
      <c r="N134" s="52" t="str">
        <f>TEXT(N135,"גז חודשי")</f>
        <v/>
      </c>
      <c r="O134" s="53" t="str">
        <f>TEXT(O133,"ימים")</f>
        <v>ימים</v>
      </c>
      <c r="P134" s="52" t="str">
        <f>TEXT(P135,"תשלום קבוע")</f>
        <v/>
      </c>
      <c r="Q134" s="53" t="str">
        <f>TEXT(Q133,"ימים")</f>
        <v>ימים</v>
      </c>
      <c r="R134" s="52" t="str">
        <f>TEXT(R135,D128)</f>
        <v/>
      </c>
      <c r="S134" s="53" t="str">
        <f>TEXT(S133,"ימים")</f>
        <v>ימים</v>
      </c>
      <c r="T134" s="25" t="str">
        <f>TEXT(T135,"סך ליום")</f>
        <v/>
      </c>
      <c r="U134" s="62"/>
      <c r="V134" s="63"/>
      <c r="W134" s="63"/>
      <c r="X134" s="68" t="s">
        <v>12</v>
      </c>
      <c r="Y134" s="69"/>
      <c r="AA134" s="3"/>
      <c r="AB134" s="113"/>
      <c r="AC134" s="113"/>
      <c r="AD134" s="113"/>
      <c r="AE134" s="113"/>
      <c r="AF134" s="113"/>
      <c r="AG134" s="113"/>
      <c r="AH134" s="113"/>
    </row>
    <row r="135" spans="1:34" ht="15.75" customHeight="1" thickBot="1" x14ac:dyDescent="0.3">
      <c r="A135" s="2"/>
      <c r="C135" s="117"/>
      <c r="D135" s="118"/>
      <c r="E135" s="119"/>
      <c r="F135" s="51" t="str">
        <f>IF(SUMIF(J132,J132),IF(SUMIF(F136,F136),L132*F136,L132*$F$3),"")</f>
        <v/>
      </c>
      <c r="G135" s="47"/>
      <c r="H135" s="46" t="str">
        <f>IF(SUMIF(N132,N132),IF(SUMIF(H136,H136),P132*H136,P132*$F$4),"")</f>
        <v/>
      </c>
      <c r="I135" s="47"/>
      <c r="J135" s="46" t="str">
        <f>IF(SUMIF(R132,R132),IF(SUMIF(J136,J136),T132*J136,T132*$F$5),"")</f>
        <v/>
      </c>
      <c r="K135" s="47"/>
      <c r="L135" s="46" t="str">
        <f>IF(SUMIF(D132,D132),IF(SUMIF(L136,L136),L136*12/365*H132,IF(SUMIF($F$6,$F$6),$F$6*12/365*H132,"")),"")</f>
        <v/>
      </c>
      <c r="M135" s="47"/>
      <c r="N135" s="46" t="str">
        <f>IF(SUMIF(D132,D132),IF(SUMIF(N136,N136),N136*12/365*H132,IF(SUMIF($F$7,$F$7),$F$7*12/365*H132,"")),"")</f>
        <v/>
      </c>
      <c r="O135" s="47"/>
      <c r="P135" s="46" t="str">
        <f>IF(SUMIF(D132,D132),IF(SUMIF(P136,P136),P136*12/365*H132,IF(SUMIF($F$8,$F$8),$F$8*12/365*H132,"")),"")</f>
        <v/>
      </c>
      <c r="Q135" s="47"/>
      <c r="R135" s="46" t="str">
        <f>IF(SUMIF(D132,D132),IF(SUMIF(R136,R136),R136*12/365*H132,IF(SUMIF($F$9,$F$9),$F$9*12/365*H132,"")),"")</f>
        <v/>
      </c>
      <c r="S135" s="47"/>
      <c r="T135" s="26" t="str">
        <f>IF(SUMIF(U133,U133),U133/H132,"")</f>
        <v/>
      </c>
      <c r="U135" s="64"/>
      <c r="V135" s="65"/>
      <c r="W135" s="65"/>
      <c r="X135" s="48" t="str">
        <f>IF(SUMIF(X133,"&gt;0"),IF(X133=U133,"אין חוב",U133-X133),IF(SUMIF(U133,U133),"לא שולם",""))</f>
        <v/>
      </c>
      <c r="Y135" s="49"/>
      <c r="AA135" s="3"/>
      <c r="AB135" s="113"/>
      <c r="AC135" s="113"/>
      <c r="AD135" s="113"/>
      <c r="AE135" s="113"/>
      <c r="AF135" s="113"/>
      <c r="AG135" s="113"/>
      <c r="AH135" s="113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113"/>
      <c r="AC136" s="113"/>
      <c r="AD136" s="113"/>
      <c r="AE136" s="113"/>
      <c r="AF136" s="113"/>
      <c r="AG136" s="113"/>
      <c r="AH136" s="113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113"/>
      <c r="AC137" s="113"/>
      <c r="AD137" s="113"/>
      <c r="AE137" s="113"/>
      <c r="AF137" s="113"/>
      <c r="AG137" s="113"/>
      <c r="AH137" s="113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113"/>
      <c r="AC138" s="113"/>
      <c r="AD138" s="113"/>
      <c r="AE138" s="113"/>
      <c r="AF138" s="113"/>
      <c r="AG138" s="113"/>
      <c r="AH138" s="113"/>
    </row>
    <row r="139" spans="1:34" ht="15.75" x14ac:dyDescent="0.25">
      <c r="A139" s="2"/>
      <c r="C139" s="70" t="s">
        <v>10</v>
      </c>
      <c r="D139" s="72"/>
      <c r="E139" s="72"/>
      <c r="F139" s="72"/>
      <c r="G139" s="73"/>
      <c r="H139" s="18" t="str">
        <f>IF(SUMIF(D139,D139),D139-D132,"")</f>
        <v/>
      </c>
      <c r="I139" s="79" t="s">
        <v>14</v>
      </c>
      <c r="J139" s="54"/>
      <c r="K139" s="55"/>
      <c r="L139" s="19" t="str">
        <f>IF(SUMIF(J139,J139),J139-J132,"")</f>
        <v/>
      </c>
      <c r="M139" s="70" t="s">
        <v>13</v>
      </c>
      <c r="N139" s="54"/>
      <c r="O139" s="55"/>
      <c r="P139" s="19" t="str">
        <f>IF(SUMIF(N139,N139),N139-N132,"")</f>
        <v/>
      </c>
      <c r="Q139" s="70" t="s">
        <v>11</v>
      </c>
      <c r="R139" s="54"/>
      <c r="S139" s="55"/>
      <c r="T139" s="20" t="str">
        <f>IF(SUMIF(R139,R139),R139-R132,"")</f>
        <v/>
      </c>
      <c r="U139" s="58" t="s">
        <v>7</v>
      </c>
      <c r="V139" s="59"/>
      <c r="W139" s="59"/>
      <c r="X139" s="60" t="s">
        <v>8</v>
      </c>
      <c r="Y139" s="61"/>
      <c r="AA139" s="3"/>
      <c r="AB139" s="113"/>
      <c r="AC139" s="113"/>
      <c r="AD139" s="113"/>
      <c r="AE139" s="113"/>
      <c r="AF139" s="113"/>
      <c r="AG139" s="113"/>
      <c r="AH139" s="113"/>
    </row>
    <row r="140" spans="1:34" ht="15.75" customHeight="1" x14ac:dyDescent="0.25">
      <c r="A140" s="2"/>
      <c r="C140" s="71"/>
      <c r="D140" s="74"/>
      <c r="E140" s="74"/>
      <c r="F140" s="74"/>
      <c r="G140" s="75"/>
      <c r="H140" s="21" t="str">
        <f>TEXT(H139,"ימים")</f>
        <v/>
      </c>
      <c r="I140" s="80"/>
      <c r="J140" s="56"/>
      <c r="K140" s="57"/>
      <c r="L140" s="22" t="str">
        <f>TEXT(L139,"קוב")</f>
        <v/>
      </c>
      <c r="M140" s="71"/>
      <c r="N140" s="56"/>
      <c r="O140" s="57"/>
      <c r="P140" s="23" t="str">
        <f>TEXT(P139,"קוט''ש")</f>
        <v/>
      </c>
      <c r="Q140" s="71"/>
      <c r="R140" s="56"/>
      <c r="S140" s="57"/>
      <c r="T140" s="24" t="str">
        <f>TEXT(T139,"מ''ק")</f>
        <v/>
      </c>
      <c r="U140" s="62" t="str">
        <f>IF(SUM(C142:S142)&gt;0,ROUND(SUM(C142:S142),2),"")</f>
        <v/>
      </c>
      <c r="V140" s="63"/>
      <c r="W140" s="63"/>
      <c r="X140" s="66"/>
      <c r="Y140" s="67"/>
      <c r="AA140" s="3"/>
      <c r="AB140" s="113"/>
      <c r="AC140" s="113"/>
      <c r="AD140" s="113"/>
      <c r="AE140" s="113"/>
      <c r="AF140" s="113"/>
      <c r="AG140" s="113"/>
      <c r="AH140" s="113"/>
    </row>
    <row r="141" spans="1:34" ht="15" customHeight="1" x14ac:dyDescent="0.25">
      <c r="A141" s="2"/>
      <c r="C141" s="114"/>
      <c r="D141" s="115"/>
      <c r="E141" s="116"/>
      <c r="F141" s="112" t="str">
        <f>TEXT(F142,"מים")</f>
        <v/>
      </c>
      <c r="G141" s="53" t="str">
        <f>TEXT(G140,"ימים")</f>
        <v>ימים</v>
      </c>
      <c r="H141" s="52" t="str">
        <f>TEXT(H142,"חשמל")</f>
        <v/>
      </c>
      <c r="I141" s="53" t="str">
        <f>TEXT(I140,"ימים")</f>
        <v>ימים</v>
      </c>
      <c r="J141" s="52" t="str">
        <f>TEXT(J142,"גז")</f>
        <v/>
      </c>
      <c r="K141" s="53" t="str">
        <f>TEXT(K140,"ימים")</f>
        <v>ימים</v>
      </c>
      <c r="L141" s="52" t="str">
        <f>TEXT(L142,"ארנונה")</f>
        <v/>
      </c>
      <c r="M141" s="53" t="str">
        <f>TEXT(M140,"ימים")</f>
        <v>ימים</v>
      </c>
      <c r="N141" s="52" t="str">
        <f>TEXT(N142,"גז חודשי")</f>
        <v/>
      </c>
      <c r="O141" s="53" t="str">
        <f>TEXT(O140,"ימים")</f>
        <v>ימים</v>
      </c>
      <c r="P141" s="52" t="str">
        <f>TEXT(P142,"תשלום קבוע")</f>
        <v/>
      </c>
      <c r="Q141" s="53" t="str">
        <f>TEXT(Q140,"ימים")</f>
        <v>ימים</v>
      </c>
      <c r="R141" s="52" t="str">
        <f>TEXT(R142,D135)</f>
        <v/>
      </c>
      <c r="S141" s="53" t="str">
        <f>TEXT(S140,"ימים")</f>
        <v>ימים</v>
      </c>
      <c r="T141" s="25" t="str">
        <f>TEXT(T142,"סך ליום")</f>
        <v/>
      </c>
      <c r="U141" s="62"/>
      <c r="V141" s="63"/>
      <c r="W141" s="63"/>
      <c r="X141" s="68" t="s">
        <v>12</v>
      </c>
      <c r="Y141" s="69"/>
      <c r="AA141" s="3"/>
      <c r="AB141" s="113"/>
      <c r="AC141" s="113"/>
      <c r="AD141" s="113"/>
      <c r="AE141" s="113"/>
      <c r="AF141" s="113"/>
      <c r="AG141" s="113"/>
      <c r="AH141" s="113"/>
    </row>
    <row r="142" spans="1:34" ht="15.75" customHeight="1" thickBot="1" x14ac:dyDescent="0.3">
      <c r="A142" s="2"/>
      <c r="C142" s="117"/>
      <c r="D142" s="118"/>
      <c r="E142" s="119"/>
      <c r="F142" s="51" t="str">
        <f>IF(SUMIF(J139,J139),IF(SUMIF(F143,F143),L139*F143,L139*$F$3),"")</f>
        <v/>
      </c>
      <c r="G142" s="47"/>
      <c r="H142" s="46" t="str">
        <f>IF(SUMIF(N139,N139),IF(SUMIF(H143,H143),P139*H143,P139*$F$4),"")</f>
        <v/>
      </c>
      <c r="I142" s="47"/>
      <c r="J142" s="46" t="str">
        <f>IF(SUMIF(R139,R139),IF(SUMIF(J143,J143),T139*J143,T139*$F$5),"")</f>
        <v/>
      </c>
      <c r="K142" s="47"/>
      <c r="L142" s="46" t="str">
        <f>IF(SUMIF(D139,D139),IF(SUMIF(L143,L143),L143*12/365*H139,IF(SUMIF($F$6,$F$6),$F$6*12/365*H139,"")),"")</f>
        <v/>
      </c>
      <c r="M142" s="47"/>
      <c r="N142" s="46" t="str">
        <f>IF(SUMIF(D139,D139),IF(SUMIF(N143,N143),N143*12/365*H139,IF(SUMIF($F$7,$F$7),$F$7*12/365*H139,"")),"")</f>
        <v/>
      </c>
      <c r="O142" s="47"/>
      <c r="P142" s="46" t="str">
        <f>IF(SUMIF(D139,D139),IF(SUMIF(P143,P143),P143*12/365*H139,IF(SUMIF($F$8,$F$8),$F$8*12/365*H139,"")),"")</f>
        <v/>
      </c>
      <c r="Q142" s="47"/>
      <c r="R142" s="46" t="str">
        <f>IF(SUMIF(D139,D139),IF(SUMIF(R143,R143),R143*12/365*H139,IF(SUMIF($F$9,$F$9),$F$9*12/365*H139,"")),"")</f>
        <v/>
      </c>
      <c r="S142" s="47"/>
      <c r="T142" s="26" t="str">
        <f>IF(SUMIF(U140,U140),U140/H139,"")</f>
        <v/>
      </c>
      <c r="U142" s="64"/>
      <c r="V142" s="65"/>
      <c r="W142" s="65"/>
      <c r="X142" s="48" t="str">
        <f>IF(SUMIF(X140,"&gt;0"),IF(X140=U140,"אין חוב",U140-X140),IF(SUMIF(U140,U140),"לא שולם",""))</f>
        <v/>
      </c>
      <c r="Y142" s="49"/>
      <c r="AA142" s="3"/>
      <c r="AB142" s="113"/>
      <c r="AC142" s="113"/>
      <c r="AD142" s="113"/>
      <c r="AE142" s="113"/>
      <c r="AF142" s="113"/>
      <c r="AG142" s="113"/>
      <c r="AH142" s="113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113"/>
      <c r="AC143" s="113"/>
      <c r="AD143" s="113"/>
      <c r="AE143" s="113"/>
      <c r="AF143" s="113"/>
      <c r="AG143" s="113"/>
      <c r="AH143" s="113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113"/>
      <c r="AC144" s="113"/>
      <c r="AD144" s="113"/>
      <c r="AE144" s="113"/>
      <c r="AF144" s="113"/>
      <c r="AG144" s="113"/>
      <c r="AH144" s="113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113"/>
      <c r="AC145" s="113"/>
      <c r="AD145" s="113"/>
      <c r="AE145" s="113"/>
      <c r="AF145" s="113"/>
      <c r="AG145" s="113"/>
      <c r="AH145" s="113"/>
    </row>
    <row r="146" spans="1:34" ht="15.75" x14ac:dyDescent="0.25">
      <c r="A146" s="2"/>
      <c r="C146" s="70" t="s">
        <v>10</v>
      </c>
      <c r="D146" s="72"/>
      <c r="E146" s="72"/>
      <c r="F146" s="72"/>
      <c r="G146" s="73"/>
      <c r="H146" s="18" t="str">
        <f>IF(SUMIF(D146,D146),D146-D139,"")</f>
        <v/>
      </c>
      <c r="I146" s="79" t="s">
        <v>14</v>
      </c>
      <c r="J146" s="54"/>
      <c r="K146" s="55"/>
      <c r="L146" s="19" t="str">
        <f>IF(SUMIF(J146,J146),J146-J139,"")</f>
        <v/>
      </c>
      <c r="M146" s="70" t="s">
        <v>13</v>
      </c>
      <c r="N146" s="54"/>
      <c r="O146" s="55"/>
      <c r="P146" s="19" t="str">
        <f>IF(SUMIF(N146,N146),N146-N139,"")</f>
        <v/>
      </c>
      <c r="Q146" s="70" t="s">
        <v>11</v>
      </c>
      <c r="R146" s="54"/>
      <c r="S146" s="55"/>
      <c r="T146" s="20" t="str">
        <f>IF(SUMIF(R146,R146),R146-R139,"")</f>
        <v/>
      </c>
      <c r="U146" s="58" t="s">
        <v>7</v>
      </c>
      <c r="V146" s="59"/>
      <c r="W146" s="59"/>
      <c r="X146" s="60" t="s">
        <v>8</v>
      </c>
      <c r="Y146" s="61"/>
      <c r="AA146" s="3"/>
      <c r="AB146" s="113"/>
      <c r="AC146" s="113"/>
      <c r="AD146" s="113"/>
      <c r="AE146" s="113"/>
      <c r="AF146" s="113"/>
      <c r="AG146" s="113"/>
      <c r="AH146" s="113"/>
    </row>
    <row r="147" spans="1:34" ht="15.75" customHeight="1" x14ac:dyDescent="0.25">
      <c r="A147" s="2"/>
      <c r="C147" s="71"/>
      <c r="D147" s="74"/>
      <c r="E147" s="74"/>
      <c r="F147" s="74"/>
      <c r="G147" s="75"/>
      <c r="H147" s="21" t="str">
        <f>TEXT(H146,"ימים")</f>
        <v/>
      </c>
      <c r="I147" s="80"/>
      <c r="J147" s="56"/>
      <c r="K147" s="57"/>
      <c r="L147" s="22" t="str">
        <f>TEXT(L146,"קוב")</f>
        <v/>
      </c>
      <c r="M147" s="71"/>
      <c r="N147" s="56"/>
      <c r="O147" s="57"/>
      <c r="P147" s="23" t="str">
        <f>TEXT(P146,"קוט''ש")</f>
        <v/>
      </c>
      <c r="Q147" s="71"/>
      <c r="R147" s="56"/>
      <c r="S147" s="57"/>
      <c r="T147" s="24" t="str">
        <f>TEXT(T146,"מ''ק")</f>
        <v/>
      </c>
      <c r="U147" s="62" t="str">
        <f>IF(SUM(C149:S149)&gt;0,ROUND(SUM(C149:S149),2),"")</f>
        <v/>
      </c>
      <c r="V147" s="63"/>
      <c r="W147" s="63"/>
      <c r="X147" s="66"/>
      <c r="Y147" s="67"/>
      <c r="AA147" s="3"/>
      <c r="AB147" s="113"/>
      <c r="AC147" s="113"/>
      <c r="AD147" s="113"/>
      <c r="AE147" s="113"/>
      <c r="AF147" s="113"/>
      <c r="AG147" s="113"/>
      <c r="AH147" s="113"/>
    </row>
    <row r="148" spans="1:34" ht="15" customHeight="1" x14ac:dyDescent="0.25">
      <c r="A148" s="2"/>
      <c r="C148" s="114"/>
      <c r="D148" s="115"/>
      <c r="E148" s="116"/>
      <c r="F148" s="112" t="str">
        <f>TEXT(F149,"מים")</f>
        <v/>
      </c>
      <c r="G148" s="53" t="str">
        <f>TEXT(G147,"ימים")</f>
        <v>ימים</v>
      </c>
      <c r="H148" s="52" t="str">
        <f>TEXT(H149,"חשמל")</f>
        <v/>
      </c>
      <c r="I148" s="53" t="str">
        <f>TEXT(I147,"ימים")</f>
        <v>ימים</v>
      </c>
      <c r="J148" s="52" t="str">
        <f>TEXT(J149,"גז")</f>
        <v/>
      </c>
      <c r="K148" s="53" t="str">
        <f>TEXT(K147,"ימים")</f>
        <v>ימים</v>
      </c>
      <c r="L148" s="52" t="str">
        <f>TEXT(L149,"ארנונה")</f>
        <v/>
      </c>
      <c r="M148" s="53" t="str">
        <f>TEXT(M147,"ימים")</f>
        <v>ימים</v>
      </c>
      <c r="N148" s="52" t="str">
        <f>TEXT(N149,"גז חודשי")</f>
        <v/>
      </c>
      <c r="O148" s="53" t="str">
        <f>TEXT(O147,"ימים")</f>
        <v>ימים</v>
      </c>
      <c r="P148" s="52" t="str">
        <f>TEXT(P149,"תשלום קבוע")</f>
        <v/>
      </c>
      <c r="Q148" s="53" t="str">
        <f>TEXT(Q147,"ימים")</f>
        <v>ימים</v>
      </c>
      <c r="R148" s="52" t="str">
        <f>TEXT(R149,D142)</f>
        <v/>
      </c>
      <c r="S148" s="53" t="str">
        <f>TEXT(S147,"ימים")</f>
        <v>ימים</v>
      </c>
      <c r="T148" s="25" t="str">
        <f>TEXT(T149,"סך ליום")</f>
        <v/>
      </c>
      <c r="U148" s="62"/>
      <c r="V148" s="63"/>
      <c r="W148" s="63"/>
      <c r="X148" s="68" t="s">
        <v>12</v>
      </c>
      <c r="Y148" s="69"/>
      <c r="AA148" s="3"/>
      <c r="AB148" s="113"/>
      <c r="AC148" s="113"/>
      <c r="AD148" s="113"/>
      <c r="AE148" s="113"/>
      <c r="AF148" s="113"/>
      <c r="AG148" s="113"/>
      <c r="AH148" s="113"/>
    </row>
    <row r="149" spans="1:34" ht="15.75" customHeight="1" thickBot="1" x14ac:dyDescent="0.3">
      <c r="A149" s="2"/>
      <c r="C149" s="117"/>
      <c r="D149" s="118"/>
      <c r="E149" s="119"/>
      <c r="F149" s="51" t="str">
        <f>IF(SUMIF(J146,J146),IF(SUMIF(F150,F150),L146*F150,L146*$F$3),"")</f>
        <v/>
      </c>
      <c r="G149" s="47"/>
      <c r="H149" s="46" t="str">
        <f>IF(SUMIF(N146,N146),IF(SUMIF(H150,H150),P146*H150,P146*$F$4),"")</f>
        <v/>
      </c>
      <c r="I149" s="47"/>
      <c r="J149" s="46" t="str">
        <f>IF(SUMIF(R146,R146),IF(SUMIF(J150,J150),T146*J150,T146*$F$5),"")</f>
        <v/>
      </c>
      <c r="K149" s="47"/>
      <c r="L149" s="46" t="str">
        <f>IF(SUMIF(D146,D146),IF(SUMIF(L150,L150),L150*12/365*H146,IF(SUMIF($F$6,$F$6),$F$6*12/365*H146,"")),"")</f>
        <v/>
      </c>
      <c r="M149" s="47"/>
      <c r="N149" s="46" t="str">
        <f>IF(SUMIF(D146,D146),IF(SUMIF(N150,N150),N150*12/365*H146,IF(SUMIF($F$7,$F$7),$F$7*12/365*H146,"")),"")</f>
        <v/>
      </c>
      <c r="O149" s="47"/>
      <c r="P149" s="46" t="str">
        <f>IF(SUMIF(D146,D146),IF(SUMIF(P150,P150),P150*12/365*H146,IF(SUMIF($F$8,$F$8),$F$8*12/365*H146,"")),"")</f>
        <v/>
      </c>
      <c r="Q149" s="47"/>
      <c r="R149" s="46" t="str">
        <f>IF(SUMIF(D146,D146),IF(SUMIF(R150,R150),R150*12/365*H146,IF(SUMIF($F$9,$F$9),$F$9*12/365*H146,"")),"")</f>
        <v/>
      </c>
      <c r="S149" s="47"/>
      <c r="T149" s="26" t="str">
        <f>IF(SUMIF(U147,U147),U147/H146,"")</f>
        <v/>
      </c>
      <c r="U149" s="64"/>
      <c r="V149" s="65"/>
      <c r="W149" s="65"/>
      <c r="X149" s="48" t="str">
        <f>IF(SUMIF(X147,"&gt;0"),IF(X147=U147,"אין חוב",U147-X147),IF(SUMIF(U147,U147),"לא שולם",""))</f>
        <v/>
      </c>
      <c r="Y149" s="49"/>
      <c r="AA149" s="3"/>
      <c r="AB149" s="113"/>
      <c r="AC149" s="113"/>
      <c r="AD149" s="113"/>
      <c r="AE149" s="113"/>
      <c r="AF149" s="113"/>
      <c r="AG149" s="113"/>
      <c r="AH149" s="113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R149:S149"/>
    <mergeCell ref="X149:Y149"/>
    <mergeCell ref="F150:G150"/>
    <mergeCell ref="H150:I150"/>
    <mergeCell ref="J150:K150"/>
    <mergeCell ref="L150:M150"/>
    <mergeCell ref="N150:O150"/>
    <mergeCell ref="P150:Q150"/>
    <mergeCell ref="R150:S150"/>
    <mergeCell ref="D149:E149"/>
    <mergeCell ref="F149:G149"/>
    <mergeCell ref="H149:I149"/>
    <mergeCell ref="J149:K149"/>
    <mergeCell ref="L149:M149"/>
    <mergeCell ref="N149:O149"/>
    <mergeCell ref="D148:E148"/>
    <mergeCell ref="F148:G148"/>
    <mergeCell ref="H148:I148"/>
    <mergeCell ref="J148:K148"/>
    <mergeCell ref="L148:M148"/>
    <mergeCell ref="N148:O148"/>
    <mergeCell ref="Q146:Q147"/>
    <mergeCell ref="R146:S147"/>
    <mergeCell ref="U146:W146"/>
    <mergeCell ref="X146:Y146"/>
    <mergeCell ref="U147:W149"/>
    <mergeCell ref="X147:Y147"/>
    <mergeCell ref="P148:Q148"/>
    <mergeCell ref="R148:S148"/>
    <mergeCell ref="X148:Y148"/>
    <mergeCell ref="P149:Q149"/>
    <mergeCell ref="C146:C147"/>
    <mergeCell ref="D146:G147"/>
    <mergeCell ref="I146:I147"/>
    <mergeCell ref="J146:K147"/>
    <mergeCell ref="M146:M147"/>
    <mergeCell ref="N146:O147"/>
    <mergeCell ref="R142:S142"/>
    <mergeCell ref="X142:Y142"/>
    <mergeCell ref="F143:G143"/>
    <mergeCell ref="H143:I143"/>
    <mergeCell ref="J143:K143"/>
    <mergeCell ref="L143:M143"/>
    <mergeCell ref="N143:O143"/>
    <mergeCell ref="P143:Q143"/>
    <mergeCell ref="R143:S143"/>
    <mergeCell ref="D142:E142"/>
    <mergeCell ref="F142:G142"/>
    <mergeCell ref="H142:I142"/>
    <mergeCell ref="J142:K142"/>
    <mergeCell ref="L142:M142"/>
    <mergeCell ref="N142:O142"/>
    <mergeCell ref="D141:E141"/>
    <mergeCell ref="F141:G141"/>
    <mergeCell ref="H141:I141"/>
    <mergeCell ref="J141:K141"/>
    <mergeCell ref="L141:M141"/>
    <mergeCell ref="N141:O141"/>
    <mergeCell ref="Q139:Q140"/>
    <mergeCell ref="R139:S140"/>
    <mergeCell ref="U139:W139"/>
    <mergeCell ref="X139:Y139"/>
    <mergeCell ref="U140:W142"/>
    <mergeCell ref="X140:Y140"/>
    <mergeCell ref="P141:Q141"/>
    <mergeCell ref="R141:S141"/>
    <mergeCell ref="X141:Y141"/>
    <mergeCell ref="P142:Q142"/>
    <mergeCell ref="C139:C140"/>
    <mergeCell ref="D139:G140"/>
    <mergeCell ref="I139:I140"/>
    <mergeCell ref="J139:K140"/>
    <mergeCell ref="M139:M140"/>
    <mergeCell ref="N139:O140"/>
    <mergeCell ref="R135:S135"/>
    <mergeCell ref="X135:Y135"/>
    <mergeCell ref="F136:G136"/>
    <mergeCell ref="H136:I136"/>
    <mergeCell ref="J136:K136"/>
    <mergeCell ref="L136:M136"/>
    <mergeCell ref="N136:O136"/>
    <mergeCell ref="P136:Q136"/>
    <mergeCell ref="R136:S136"/>
    <mergeCell ref="D135:E135"/>
    <mergeCell ref="F135:G135"/>
    <mergeCell ref="H135:I135"/>
    <mergeCell ref="J135:K135"/>
    <mergeCell ref="L135:M135"/>
    <mergeCell ref="N135:O135"/>
    <mergeCell ref="D134:E134"/>
    <mergeCell ref="F134:G134"/>
    <mergeCell ref="H134:I134"/>
    <mergeCell ref="J134:K134"/>
    <mergeCell ref="L134:M134"/>
    <mergeCell ref="N134:O134"/>
    <mergeCell ref="Q132:Q133"/>
    <mergeCell ref="R132:S133"/>
    <mergeCell ref="U132:W132"/>
    <mergeCell ref="X132:Y132"/>
    <mergeCell ref="U133:W135"/>
    <mergeCell ref="X133:Y133"/>
    <mergeCell ref="P134:Q134"/>
    <mergeCell ref="R134:S134"/>
    <mergeCell ref="X134:Y134"/>
    <mergeCell ref="P135:Q135"/>
    <mergeCell ref="C132:C133"/>
    <mergeCell ref="D132:G133"/>
    <mergeCell ref="I132:I133"/>
    <mergeCell ref="J132:K133"/>
    <mergeCell ref="M132:M133"/>
    <mergeCell ref="N132:O133"/>
    <mergeCell ref="R128:S128"/>
    <mergeCell ref="X128:Y128"/>
    <mergeCell ref="F129:G129"/>
    <mergeCell ref="H129:I129"/>
    <mergeCell ref="J129:K129"/>
    <mergeCell ref="L129:M129"/>
    <mergeCell ref="N129:O129"/>
    <mergeCell ref="P129:Q129"/>
    <mergeCell ref="R129:S129"/>
    <mergeCell ref="D128:E128"/>
    <mergeCell ref="F128:G128"/>
    <mergeCell ref="H128:I128"/>
    <mergeCell ref="J128:K128"/>
    <mergeCell ref="L128:M128"/>
    <mergeCell ref="N128:O128"/>
    <mergeCell ref="D127:E127"/>
    <mergeCell ref="F127:G127"/>
    <mergeCell ref="H127:I127"/>
    <mergeCell ref="J127:K127"/>
    <mergeCell ref="L127:M127"/>
    <mergeCell ref="N127:O127"/>
    <mergeCell ref="Q125:Q126"/>
    <mergeCell ref="R125:S126"/>
    <mergeCell ref="U125:W125"/>
    <mergeCell ref="X125:Y125"/>
    <mergeCell ref="U126:W128"/>
    <mergeCell ref="X126:Y126"/>
    <mergeCell ref="P127:Q127"/>
    <mergeCell ref="R127:S127"/>
    <mergeCell ref="X127:Y127"/>
    <mergeCell ref="P128:Q128"/>
    <mergeCell ref="C125:C126"/>
    <mergeCell ref="D125:G126"/>
    <mergeCell ref="I125:I126"/>
    <mergeCell ref="J125:K126"/>
    <mergeCell ref="M125:M126"/>
    <mergeCell ref="N125:O126"/>
    <mergeCell ref="R121:S121"/>
    <mergeCell ref="X121:Y121"/>
    <mergeCell ref="F122:G122"/>
    <mergeCell ref="H122:I122"/>
    <mergeCell ref="J122:K122"/>
    <mergeCell ref="L122:M122"/>
    <mergeCell ref="N122:O122"/>
    <mergeCell ref="P122:Q122"/>
    <mergeCell ref="R122:S122"/>
    <mergeCell ref="D121:E121"/>
    <mergeCell ref="F121:G121"/>
    <mergeCell ref="H121:I121"/>
    <mergeCell ref="J121:K121"/>
    <mergeCell ref="L121:M121"/>
    <mergeCell ref="N121:O121"/>
    <mergeCell ref="D120:E120"/>
    <mergeCell ref="F120:G120"/>
    <mergeCell ref="H120:I120"/>
    <mergeCell ref="J120:K120"/>
    <mergeCell ref="L120:M120"/>
    <mergeCell ref="N120:O120"/>
    <mergeCell ref="Q118:Q119"/>
    <mergeCell ref="R118:S119"/>
    <mergeCell ref="U118:W118"/>
    <mergeCell ref="X118:Y118"/>
    <mergeCell ref="U119:W121"/>
    <mergeCell ref="X119:Y119"/>
    <mergeCell ref="P120:Q120"/>
    <mergeCell ref="R120:S120"/>
    <mergeCell ref="X120:Y120"/>
    <mergeCell ref="P121:Q121"/>
    <mergeCell ref="C118:C119"/>
    <mergeCell ref="D118:G119"/>
    <mergeCell ref="I118:I119"/>
    <mergeCell ref="J118:K119"/>
    <mergeCell ref="M118:M119"/>
    <mergeCell ref="N118:O119"/>
    <mergeCell ref="R114:S114"/>
    <mergeCell ref="X114:Y114"/>
    <mergeCell ref="F115:G115"/>
    <mergeCell ref="H115:I115"/>
    <mergeCell ref="J115:K115"/>
    <mergeCell ref="L115:M115"/>
    <mergeCell ref="N115:O115"/>
    <mergeCell ref="P115:Q115"/>
    <mergeCell ref="R115:S115"/>
    <mergeCell ref="D114:E114"/>
    <mergeCell ref="F114:G114"/>
    <mergeCell ref="H114:I114"/>
    <mergeCell ref="J114:K114"/>
    <mergeCell ref="L114:M114"/>
    <mergeCell ref="N114:O114"/>
    <mergeCell ref="D113:E113"/>
    <mergeCell ref="F113:G113"/>
    <mergeCell ref="H113:I113"/>
    <mergeCell ref="J113:K113"/>
    <mergeCell ref="L113:M113"/>
    <mergeCell ref="N113:O113"/>
    <mergeCell ref="Q111:Q112"/>
    <mergeCell ref="R111:S112"/>
    <mergeCell ref="U111:W111"/>
    <mergeCell ref="X111:Y111"/>
    <mergeCell ref="U112:W114"/>
    <mergeCell ref="X112:Y112"/>
    <mergeCell ref="P113:Q113"/>
    <mergeCell ref="R113:S113"/>
    <mergeCell ref="X113:Y113"/>
    <mergeCell ref="P114:Q114"/>
    <mergeCell ref="C111:C112"/>
    <mergeCell ref="D111:G112"/>
    <mergeCell ref="I111:I112"/>
    <mergeCell ref="J111:K112"/>
    <mergeCell ref="M111:M112"/>
    <mergeCell ref="N111:O112"/>
    <mergeCell ref="R107:S107"/>
    <mergeCell ref="X107:Y107"/>
    <mergeCell ref="F108:G108"/>
    <mergeCell ref="H108:I108"/>
    <mergeCell ref="J108:K108"/>
    <mergeCell ref="L108:M108"/>
    <mergeCell ref="N108:O108"/>
    <mergeCell ref="P108:Q108"/>
    <mergeCell ref="R108:S108"/>
    <mergeCell ref="D107:E107"/>
    <mergeCell ref="F107:G107"/>
    <mergeCell ref="H107:I107"/>
    <mergeCell ref="J107:K107"/>
    <mergeCell ref="L107:M107"/>
    <mergeCell ref="N107:O107"/>
    <mergeCell ref="D106:E106"/>
    <mergeCell ref="F106:G106"/>
    <mergeCell ref="H106:I106"/>
    <mergeCell ref="J106:K106"/>
    <mergeCell ref="L106:M106"/>
    <mergeCell ref="N106:O106"/>
    <mergeCell ref="Q104:Q105"/>
    <mergeCell ref="R104:S105"/>
    <mergeCell ref="U104:W104"/>
    <mergeCell ref="X104:Y104"/>
    <mergeCell ref="U105:W107"/>
    <mergeCell ref="X105:Y105"/>
    <mergeCell ref="P106:Q106"/>
    <mergeCell ref="R106:S106"/>
    <mergeCell ref="X106:Y106"/>
    <mergeCell ref="P107:Q107"/>
    <mergeCell ref="C104:C105"/>
    <mergeCell ref="D104:G105"/>
    <mergeCell ref="I104:I105"/>
    <mergeCell ref="J104:K105"/>
    <mergeCell ref="M104:M105"/>
    <mergeCell ref="N104:O105"/>
    <mergeCell ref="R100:S100"/>
    <mergeCell ref="X100:Y100"/>
    <mergeCell ref="F101:G101"/>
    <mergeCell ref="H101:I101"/>
    <mergeCell ref="J101:K101"/>
    <mergeCell ref="L101:M101"/>
    <mergeCell ref="N101:O101"/>
    <mergeCell ref="P101:Q101"/>
    <mergeCell ref="R101:S101"/>
    <mergeCell ref="D100:E100"/>
    <mergeCell ref="F100:G100"/>
    <mergeCell ref="H100:I100"/>
    <mergeCell ref="J100:K100"/>
    <mergeCell ref="L100:M100"/>
    <mergeCell ref="N100:O100"/>
    <mergeCell ref="D99:E99"/>
    <mergeCell ref="F99:G99"/>
    <mergeCell ref="H99:I99"/>
    <mergeCell ref="J99:K99"/>
    <mergeCell ref="L99:M99"/>
    <mergeCell ref="N99:O99"/>
    <mergeCell ref="Q97:Q98"/>
    <mergeCell ref="R97:S98"/>
    <mergeCell ref="U97:W97"/>
    <mergeCell ref="X97:Y97"/>
    <mergeCell ref="U98:W100"/>
    <mergeCell ref="X98:Y98"/>
    <mergeCell ref="P99:Q99"/>
    <mergeCell ref="R99:S99"/>
    <mergeCell ref="X99:Y99"/>
    <mergeCell ref="P100:Q100"/>
    <mergeCell ref="C97:C98"/>
    <mergeCell ref="D97:G98"/>
    <mergeCell ref="I97:I98"/>
    <mergeCell ref="J97:K98"/>
    <mergeCell ref="M97:M98"/>
    <mergeCell ref="N97:O98"/>
    <mergeCell ref="R93:S93"/>
    <mergeCell ref="X93:Y93"/>
    <mergeCell ref="F94:G94"/>
    <mergeCell ref="H94:I94"/>
    <mergeCell ref="J94:K94"/>
    <mergeCell ref="L94:M94"/>
    <mergeCell ref="N94:O94"/>
    <mergeCell ref="P94:Q94"/>
    <mergeCell ref="R94:S94"/>
    <mergeCell ref="D93:E93"/>
    <mergeCell ref="F93:G93"/>
    <mergeCell ref="H93:I93"/>
    <mergeCell ref="J93:K93"/>
    <mergeCell ref="L93:M93"/>
    <mergeCell ref="N93:O93"/>
    <mergeCell ref="D92:E92"/>
    <mergeCell ref="F92:G92"/>
    <mergeCell ref="H92:I92"/>
    <mergeCell ref="J92:K92"/>
    <mergeCell ref="L92:M92"/>
    <mergeCell ref="N92:O92"/>
    <mergeCell ref="Q90:Q91"/>
    <mergeCell ref="R90:S91"/>
    <mergeCell ref="U90:W90"/>
    <mergeCell ref="X90:Y90"/>
    <mergeCell ref="U91:W93"/>
    <mergeCell ref="X91:Y91"/>
    <mergeCell ref="P92:Q92"/>
    <mergeCell ref="R92:S92"/>
    <mergeCell ref="X92:Y92"/>
    <mergeCell ref="P93:Q93"/>
    <mergeCell ref="C90:C91"/>
    <mergeCell ref="D90:G91"/>
    <mergeCell ref="I90:I91"/>
    <mergeCell ref="J90:K91"/>
    <mergeCell ref="M90:M91"/>
    <mergeCell ref="N90:O91"/>
    <mergeCell ref="R86:S86"/>
    <mergeCell ref="X86:Y86"/>
    <mergeCell ref="F87:G87"/>
    <mergeCell ref="H87:I87"/>
    <mergeCell ref="J87:K87"/>
    <mergeCell ref="L87:M87"/>
    <mergeCell ref="N87:O87"/>
    <mergeCell ref="P87:Q87"/>
    <mergeCell ref="R87:S87"/>
    <mergeCell ref="D86:E86"/>
    <mergeCell ref="F86:G86"/>
    <mergeCell ref="H86:I86"/>
    <mergeCell ref="J86:K86"/>
    <mergeCell ref="L86:M86"/>
    <mergeCell ref="N86:O86"/>
    <mergeCell ref="D85:E85"/>
    <mergeCell ref="F85:G85"/>
    <mergeCell ref="H85:I85"/>
    <mergeCell ref="J85:K85"/>
    <mergeCell ref="L85:M85"/>
    <mergeCell ref="N85:O85"/>
    <mergeCell ref="Q83:Q84"/>
    <mergeCell ref="R83:S84"/>
    <mergeCell ref="U83:W83"/>
    <mergeCell ref="X83:Y83"/>
    <mergeCell ref="U84:W86"/>
    <mergeCell ref="X84:Y84"/>
    <mergeCell ref="P85:Q85"/>
    <mergeCell ref="R85:S85"/>
    <mergeCell ref="X85:Y85"/>
    <mergeCell ref="P86:Q86"/>
    <mergeCell ref="C83:C84"/>
    <mergeCell ref="D83:G84"/>
    <mergeCell ref="I83:I84"/>
    <mergeCell ref="J83:K84"/>
    <mergeCell ref="M83:M84"/>
    <mergeCell ref="N83:O84"/>
    <mergeCell ref="R79:S79"/>
    <mergeCell ref="X79:Y79"/>
    <mergeCell ref="F80:G80"/>
    <mergeCell ref="H80:I80"/>
    <mergeCell ref="J80:K80"/>
    <mergeCell ref="L80:M80"/>
    <mergeCell ref="N80:O80"/>
    <mergeCell ref="P80:Q80"/>
    <mergeCell ref="R80:S80"/>
    <mergeCell ref="D79:E79"/>
    <mergeCell ref="F79:G79"/>
    <mergeCell ref="H79:I79"/>
    <mergeCell ref="J79:K79"/>
    <mergeCell ref="L79:M79"/>
    <mergeCell ref="N79:O79"/>
    <mergeCell ref="D78:E78"/>
    <mergeCell ref="F78:G78"/>
    <mergeCell ref="H78:I78"/>
    <mergeCell ref="J78:K78"/>
    <mergeCell ref="L78:M78"/>
    <mergeCell ref="N78:O78"/>
    <mergeCell ref="Q76:Q77"/>
    <mergeCell ref="R76:S77"/>
    <mergeCell ref="U76:W76"/>
    <mergeCell ref="X76:Y76"/>
    <mergeCell ref="U77:W79"/>
    <mergeCell ref="X77:Y77"/>
    <mergeCell ref="P78:Q78"/>
    <mergeCell ref="R78:S78"/>
    <mergeCell ref="X78:Y78"/>
    <mergeCell ref="P79:Q79"/>
    <mergeCell ref="C76:C77"/>
    <mergeCell ref="D76:G77"/>
    <mergeCell ref="I76:I77"/>
    <mergeCell ref="J76:K77"/>
    <mergeCell ref="M76:M77"/>
    <mergeCell ref="N76:O77"/>
    <mergeCell ref="R72:S72"/>
    <mergeCell ref="X72:Y72"/>
    <mergeCell ref="F73:G73"/>
    <mergeCell ref="H73:I73"/>
    <mergeCell ref="J73:K73"/>
    <mergeCell ref="L73:M73"/>
    <mergeCell ref="N73:O73"/>
    <mergeCell ref="P73:Q73"/>
    <mergeCell ref="R73:S73"/>
    <mergeCell ref="D72:E72"/>
    <mergeCell ref="F72:G72"/>
    <mergeCell ref="H72:I72"/>
    <mergeCell ref="J72:K72"/>
    <mergeCell ref="L72:M72"/>
    <mergeCell ref="N72:O72"/>
    <mergeCell ref="D71:E71"/>
    <mergeCell ref="F71:G71"/>
    <mergeCell ref="H71:I71"/>
    <mergeCell ref="J71:K71"/>
    <mergeCell ref="L71:M71"/>
    <mergeCell ref="N71:O71"/>
    <mergeCell ref="Q69:Q70"/>
    <mergeCell ref="R69:S70"/>
    <mergeCell ref="U69:W69"/>
    <mergeCell ref="X69:Y69"/>
    <mergeCell ref="U70:W72"/>
    <mergeCell ref="X70:Y70"/>
    <mergeCell ref="P71:Q71"/>
    <mergeCell ref="R71:S71"/>
    <mergeCell ref="X71:Y71"/>
    <mergeCell ref="P72:Q72"/>
    <mergeCell ref="C69:C70"/>
    <mergeCell ref="D69:G70"/>
    <mergeCell ref="I69:I70"/>
    <mergeCell ref="J69:K70"/>
    <mergeCell ref="M69:M70"/>
    <mergeCell ref="N69:O70"/>
    <mergeCell ref="R65:S65"/>
    <mergeCell ref="X65:Y65"/>
    <mergeCell ref="F66:G66"/>
    <mergeCell ref="H66:I66"/>
    <mergeCell ref="J66:K66"/>
    <mergeCell ref="L66:M66"/>
    <mergeCell ref="N66:O66"/>
    <mergeCell ref="P66:Q66"/>
    <mergeCell ref="R66:S66"/>
    <mergeCell ref="D65:E65"/>
    <mergeCell ref="F65:G65"/>
    <mergeCell ref="H65:I65"/>
    <mergeCell ref="J65:K65"/>
    <mergeCell ref="L65:M65"/>
    <mergeCell ref="N65:O65"/>
    <mergeCell ref="D64:E64"/>
    <mergeCell ref="F64:G64"/>
    <mergeCell ref="H64:I64"/>
    <mergeCell ref="J64:K64"/>
    <mergeCell ref="L64:M64"/>
    <mergeCell ref="N64:O64"/>
    <mergeCell ref="Q62:Q63"/>
    <mergeCell ref="R62:S63"/>
    <mergeCell ref="U62:W62"/>
    <mergeCell ref="X62:Y62"/>
    <mergeCell ref="U63:W65"/>
    <mergeCell ref="X63:Y63"/>
    <mergeCell ref="P64:Q64"/>
    <mergeCell ref="R64:S64"/>
    <mergeCell ref="X64:Y64"/>
    <mergeCell ref="P65:Q65"/>
    <mergeCell ref="C62:C63"/>
    <mergeCell ref="D62:G63"/>
    <mergeCell ref="I62:I63"/>
    <mergeCell ref="J62:K63"/>
    <mergeCell ref="M62:M63"/>
    <mergeCell ref="N62:O63"/>
    <mergeCell ref="R58:S58"/>
    <mergeCell ref="X58:Y58"/>
    <mergeCell ref="F59:G59"/>
    <mergeCell ref="H59:I59"/>
    <mergeCell ref="J59:K59"/>
    <mergeCell ref="L59:M59"/>
    <mergeCell ref="N59:O59"/>
    <mergeCell ref="P59:Q59"/>
    <mergeCell ref="R59:S59"/>
    <mergeCell ref="D58:E58"/>
    <mergeCell ref="F58:G58"/>
    <mergeCell ref="H58:I58"/>
    <mergeCell ref="J58:K58"/>
    <mergeCell ref="L58:M58"/>
    <mergeCell ref="N58:O58"/>
    <mergeCell ref="D57:E57"/>
    <mergeCell ref="F57:G57"/>
    <mergeCell ref="H57:I57"/>
    <mergeCell ref="J57:K57"/>
    <mergeCell ref="L57:M57"/>
    <mergeCell ref="N57:O57"/>
    <mergeCell ref="Q55:Q56"/>
    <mergeCell ref="R55:S56"/>
    <mergeCell ref="U55:W55"/>
    <mergeCell ref="X55:Y55"/>
    <mergeCell ref="U56:W58"/>
    <mergeCell ref="X56:Y56"/>
    <mergeCell ref="P57:Q57"/>
    <mergeCell ref="R57:S57"/>
    <mergeCell ref="X57:Y57"/>
    <mergeCell ref="P58:Q58"/>
    <mergeCell ref="C55:C56"/>
    <mergeCell ref="D55:G56"/>
    <mergeCell ref="I55:I56"/>
    <mergeCell ref="J55:K56"/>
    <mergeCell ref="M55:M56"/>
    <mergeCell ref="N55:O56"/>
    <mergeCell ref="R51:S51"/>
    <mergeCell ref="X51:Y51"/>
    <mergeCell ref="F52:G52"/>
    <mergeCell ref="H52:I52"/>
    <mergeCell ref="J52:K52"/>
    <mergeCell ref="L52:M52"/>
    <mergeCell ref="N52:O52"/>
    <mergeCell ref="P52:Q52"/>
    <mergeCell ref="R52:S52"/>
    <mergeCell ref="D51:E51"/>
    <mergeCell ref="F51:G51"/>
    <mergeCell ref="H51:I51"/>
    <mergeCell ref="J51:K51"/>
    <mergeCell ref="L51:M51"/>
    <mergeCell ref="N51:O51"/>
    <mergeCell ref="D50:E50"/>
    <mergeCell ref="F50:G50"/>
    <mergeCell ref="H50:I50"/>
    <mergeCell ref="J50:K50"/>
    <mergeCell ref="L50:M50"/>
    <mergeCell ref="N50:O50"/>
    <mergeCell ref="Q48:Q49"/>
    <mergeCell ref="R48:S49"/>
    <mergeCell ref="U48:W48"/>
    <mergeCell ref="X48:Y48"/>
    <mergeCell ref="U49:W51"/>
    <mergeCell ref="X49:Y49"/>
    <mergeCell ref="P50:Q50"/>
    <mergeCell ref="R50:S50"/>
    <mergeCell ref="X50:Y50"/>
    <mergeCell ref="P51:Q51"/>
    <mergeCell ref="C48:C49"/>
    <mergeCell ref="D48:G49"/>
    <mergeCell ref="I48:I49"/>
    <mergeCell ref="J48:K49"/>
    <mergeCell ref="M48:M49"/>
    <mergeCell ref="N48:O49"/>
    <mergeCell ref="R44:S44"/>
    <mergeCell ref="X44:Y44"/>
    <mergeCell ref="F45:G45"/>
    <mergeCell ref="H45:I45"/>
    <mergeCell ref="J45:K45"/>
    <mergeCell ref="L45:M45"/>
    <mergeCell ref="N45:O45"/>
    <mergeCell ref="P45:Q45"/>
    <mergeCell ref="R45:S45"/>
    <mergeCell ref="D44:E44"/>
    <mergeCell ref="F44:G44"/>
    <mergeCell ref="H44:I44"/>
    <mergeCell ref="J44:K44"/>
    <mergeCell ref="L44:M44"/>
    <mergeCell ref="N44:O44"/>
    <mergeCell ref="D43:E43"/>
    <mergeCell ref="F43:G43"/>
    <mergeCell ref="H43:I43"/>
    <mergeCell ref="J43:K43"/>
    <mergeCell ref="L43:M43"/>
    <mergeCell ref="N43:O43"/>
    <mergeCell ref="Q41:Q42"/>
    <mergeCell ref="R41:S42"/>
    <mergeCell ref="U41:W41"/>
    <mergeCell ref="X41:Y41"/>
    <mergeCell ref="U42:W44"/>
    <mergeCell ref="X42:Y42"/>
    <mergeCell ref="P43:Q43"/>
    <mergeCell ref="R43:S43"/>
    <mergeCell ref="X43:Y43"/>
    <mergeCell ref="P44:Q44"/>
    <mergeCell ref="C41:C42"/>
    <mergeCell ref="D41:G42"/>
    <mergeCell ref="I41:I42"/>
    <mergeCell ref="J41:K42"/>
    <mergeCell ref="M41:M42"/>
    <mergeCell ref="N41:O42"/>
    <mergeCell ref="R37:S37"/>
    <mergeCell ref="X37:Y37"/>
    <mergeCell ref="F38:G38"/>
    <mergeCell ref="H38:I38"/>
    <mergeCell ref="J38:K38"/>
    <mergeCell ref="L38:M38"/>
    <mergeCell ref="N38:O38"/>
    <mergeCell ref="P38:Q38"/>
    <mergeCell ref="R38:S38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Q34:Q35"/>
    <mergeCell ref="R34:S35"/>
    <mergeCell ref="U34:W34"/>
    <mergeCell ref="X34:Y34"/>
    <mergeCell ref="U35:W37"/>
    <mergeCell ref="X35:Y35"/>
    <mergeCell ref="P36:Q36"/>
    <mergeCell ref="R36:S36"/>
    <mergeCell ref="X36:Y36"/>
    <mergeCell ref="P37:Q37"/>
    <mergeCell ref="C34:C35"/>
    <mergeCell ref="D34:G35"/>
    <mergeCell ref="I34:I35"/>
    <mergeCell ref="J34:K35"/>
    <mergeCell ref="M34:M35"/>
    <mergeCell ref="N34:O35"/>
    <mergeCell ref="R30:S30"/>
    <mergeCell ref="X30:Y30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D29:E29"/>
    <mergeCell ref="F29:G29"/>
    <mergeCell ref="H29:I29"/>
    <mergeCell ref="J29:K29"/>
    <mergeCell ref="L29:M29"/>
    <mergeCell ref="N29:O29"/>
    <mergeCell ref="Q27:Q28"/>
    <mergeCell ref="R27:S28"/>
    <mergeCell ref="U27:W27"/>
    <mergeCell ref="X27:Y27"/>
    <mergeCell ref="U28:W30"/>
    <mergeCell ref="X28:Y28"/>
    <mergeCell ref="P29:Q29"/>
    <mergeCell ref="R29:S29"/>
    <mergeCell ref="X29:Y29"/>
    <mergeCell ref="P30:Q30"/>
    <mergeCell ref="C27:C28"/>
    <mergeCell ref="D27:G28"/>
    <mergeCell ref="I27:I28"/>
    <mergeCell ref="J27:K28"/>
    <mergeCell ref="M27:M28"/>
    <mergeCell ref="N27:O28"/>
    <mergeCell ref="R23:S23"/>
    <mergeCell ref="X23:Y23"/>
    <mergeCell ref="F24:G24"/>
    <mergeCell ref="H24:I24"/>
    <mergeCell ref="J24:K24"/>
    <mergeCell ref="L24:M24"/>
    <mergeCell ref="N24:O24"/>
    <mergeCell ref="P24:Q24"/>
    <mergeCell ref="R24:S24"/>
    <mergeCell ref="P22:Q22"/>
    <mergeCell ref="R22:S22"/>
    <mergeCell ref="X22:Y22"/>
    <mergeCell ref="D23:E23"/>
    <mergeCell ref="F23:G23"/>
    <mergeCell ref="H23:I23"/>
    <mergeCell ref="J23:K23"/>
    <mergeCell ref="L23:M23"/>
    <mergeCell ref="N23:O23"/>
    <mergeCell ref="P23:Q23"/>
    <mergeCell ref="U20:W20"/>
    <mergeCell ref="X20:Y20"/>
    <mergeCell ref="U21:W23"/>
    <mergeCell ref="X21:Y21"/>
    <mergeCell ref="D22:E22"/>
    <mergeCell ref="F22:G22"/>
    <mergeCell ref="H22:I22"/>
    <mergeCell ref="J22:K22"/>
    <mergeCell ref="L22:M22"/>
    <mergeCell ref="N22:O22"/>
    <mergeCell ref="R17:S17"/>
    <mergeCell ref="C20:C21"/>
    <mergeCell ref="D20:G21"/>
    <mergeCell ref="I20:I21"/>
    <mergeCell ref="J20:K21"/>
    <mergeCell ref="M20:M21"/>
    <mergeCell ref="N20:O21"/>
    <mergeCell ref="Q20:Q21"/>
    <mergeCell ref="R20:S21"/>
    <mergeCell ref="F17:G17"/>
    <mergeCell ref="H17:I17"/>
    <mergeCell ref="J17:K17"/>
    <mergeCell ref="L17:M17"/>
    <mergeCell ref="N17:O17"/>
    <mergeCell ref="P17:Q17"/>
    <mergeCell ref="X15:Y15"/>
    <mergeCell ref="D16:E16"/>
    <mergeCell ref="F16:G16"/>
    <mergeCell ref="H16:I16"/>
    <mergeCell ref="J16:K16"/>
    <mergeCell ref="L16:M16"/>
    <mergeCell ref="N16:O16"/>
    <mergeCell ref="P16:Q16"/>
    <mergeCell ref="R16:S16"/>
    <mergeCell ref="X16:Y16"/>
    <mergeCell ref="D15:E15"/>
    <mergeCell ref="F15:G15"/>
    <mergeCell ref="H15:I15"/>
    <mergeCell ref="J15:K15"/>
    <mergeCell ref="L15:M15"/>
    <mergeCell ref="N15:O15"/>
    <mergeCell ref="M13:M14"/>
    <mergeCell ref="N13:O14"/>
    <mergeCell ref="Q13:Q14"/>
    <mergeCell ref="R13:S14"/>
    <mergeCell ref="U13:W13"/>
    <mergeCell ref="X13:Y13"/>
    <mergeCell ref="U14:W16"/>
    <mergeCell ref="X14:Y14"/>
    <mergeCell ref="P15:Q15"/>
    <mergeCell ref="R15:S15"/>
    <mergeCell ref="D9:E9"/>
    <mergeCell ref="F9:G9"/>
    <mergeCell ref="C13:C14"/>
    <mergeCell ref="D13:G14"/>
    <mergeCell ref="I13:I14"/>
    <mergeCell ref="J13:K14"/>
    <mergeCell ref="D7:E7"/>
    <mergeCell ref="F7:G7"/>
    <mergeCell ref="N7:O7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D2:G2"/>
    <mergeCell ref="D3:E3"/>
    <mergeCell ref="F3:G3"/>
    <mergeCell ref="N3:O3"/>
    <mergeCell ref="V3:W3"/>
    <mergeCell ref="D4:E4"/>
    <mergeCell ref="F4:G4"/>
    <mergeCell ref="N4:O4"/>
    <mergeCell ref="V4:W4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בית 1</vt:lpstr>
      <vt:lpstr>בית 2</vt:lpstr>
      <vt:lpstr>בית 3</vt:lpstr>
      <vt:lpstr>בית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cp:lastPrinted>2020-06-17T21:29:36Z</cp:lastPrinted>
  <dcterms:created xsi:type="dcterms:W3CDTF">2020-06-02T18:57:08Z</dcterms:created>
  <dcterms:modified xsi:type="dcterms:W3CDTF">2020-08-20T12:37:40Z</dcterms:modified>
</cp:coreProperties>
</file>