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155" windowHeight="6150"/>
  </bookViews>
  <sheets>
    <sheet name="גיליון2" sheetId="2" r:id="rId1"/>
  </sheets>
  <calcPr calcId="162913"/>
</workbook>
</file>

<file path=xl/calcChain.xml><?xml version="1.0" encoding="utf-8"?>
<calcChain xmlns="http://schemas.openxmlformats.org/spreadsheetml/2006/main">
  <c r="B14" i="2" l="1"/>
  <c r="D14" i="2"/>
  <c r="E14" i="2"/>
  <c r="F14" i="2"/>
  <c r="G14" i="2"/>
  <c r="H14" i="2"/>
  <c r="I13" i="2"/>
  <c r="C13" i="2"/>
  <c r="K13" i="2" s="1"/>
  <c r="I12" i="2"/>
  <c r="C12" i="2"/>
  <c r="K12" i="2" s="1"/>
  <c r="I11" i="2"/>
  <c r="C11" i="2"/>
  <c r="J11" i="2" s="1"/>
  <c r="I10" i="2"/>
  <c r="C10" i="2"/>
  <c r="K10" i="2" s="1"/>
  <c r="I9" i="2"/>
  <c r="C9" i="2"/>
  <c r="K9" i="2" s="1"/>
  <c r="I8" i="2"/>
  <c r="C8" i="2"/>
  <c r="J8" i="2" s="1"/>
  <c r="K8" i="2"/>
  <c r="C3" i="2"/>
  <c r="J3" i="2" s="1"/>
  <c r="C4" i="2"/>
  <c r="K4" i="2" s="1"/>
  <c r="C5" i="2"/>
  <c r="J5" i="2" s="1"/>
  <c r="K5" i="2"/>
  <c r="C6" i="2"/>
  <c r="J6" i="2" s="1"/>
  <c r="C7" i="2"/>
  <c r="J7" i="2" s="1"/>
  <c r="C2" i="2"/>
  <c r="J2" i="2" s="1"/>
  <c r="I3" i="2"/>
  <c r="I4" i="2"/>
  <c r="I5" i="2"/>
  <c r="I6" i="2"/>
  <c r="I2" i="2"/>
  <c r="I14" i="2" s="1"/>
  <c r="I7" i="2"/>
  <c r="K3" i="2"/>
  <c r="K7" i="2"/>
  <c r="L7" i="2" s="1"/>
  <c r="K2" i="2"/>
  <c r="K6" i="2"/>
  <c r="L6" i="2" s="1"/>
  <c r="J13" i="2" l="1"/>
  <c r="K11" i="2"/>
  <c r="K14" i="2" s="1"/>
  <c r="C14" i="2"/>
  <c r="J12" i="2"/>
  <c r="J4" i="2"/>
  <c r="J14" i="2" s="1"/>
  <c r="J9" i="2"/>
  <c r="L5" i="2"/>
  <c r="J10" i="2"/>
  <c r="L2" i="2"/>
  <c r="L13" i="2"/>
  <c r="L12" i="2"/>
  <c r="L10" i="2"/>
  <c r="L3" i="2"/>
  <c r="L9" i="2"/>
  <c r="L8" i="2"/>
  <c r="L4" i="2"/>
  <c r="L11" i="2" l="1"/>
  <c r="L14" i="2"/>
</calcChain>
</file>

<file path=xl/sharedStrings.xml><?xml version="1.0" encoding="utf-8"?>
<sst xmlns="http://schemas.openxmlformats.org/spreadsheetml/2006/main" count="26" uniqueCount="26">
  <si>
    <t>ינואר</t>
  </si>
  <si>
    <t>פברואר</t>
  </si>
  <si>
    <t>מרץ</t>
  </si>
  <si>
    <t>אפריל</t>
  </si>
  <si>
    <t>מאי</t>
  </si>
  <si>
    <t>יוני</t>
  </si>
  <si>
    <t>שעות עבודה</t>
  </si>
  <si>
    <t>תעריף לשעה:</t>
  </si>
  <si>
    <t>הוצאות גמל</t>
  </si>
  <si>
    <t>הוצאות בט"ל</t>
  </si>
  <si>
    <t>הוצאות אחר</t>
  </si>
  <si>
    <t>הוצאות שכר</t>
  </si>
  <si>
    <t>השתלמות</t>
  </si>
  <si>
    <t>סה"כ הוצאות</t>
  </si>
  <si>
    <t>הפרש</t>
  </si>
  <si>
    <t>יולי</t>
  </si>
  <si>
    <t>אוגוסט</t>
  </si>
  <si>
    <t>ספטמבר</t>
  </si>
  <si>
    <t>אוקטובר</t>
  </si>
  <si>
    <t>נובמבר</t>
  </si>
  <si>
    <t>דצמבר</t>
  </si>
  <si>
    <t>התקבל מהמשרד</t>
  </si>
  <si>
    <t>12.50%</t>
  </si>
  <si>
    <t>87.500%</t>
  </si>
  <si>
    <t>חודש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</si>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</sst>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00%"/>
  </numFmts>
  <fonts count="3" x14ac:knownFonts="1">
    <font>
      <sz val="12"/>
      <color theme="1"/>
      <name val="Arial"/>
      <family val="2"/>
      <charset val="177"/>
    </font>
    <font>
      <sz val="8"/>
      <name val="Arial"/>
      <family val="2"/>
      <charset val="177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169" fontId="0" fillId="0" borderId="0" xfId="0" applyNumberFormat="1"/>
    <xf numFmtId="2" fontId="0" fillId="0" borderId="0" xfId="0" applyNumberFormat="1"/>
    <xf numFmtId="0" fontId="2" fillId="0" borderId="0" xfId="0" applyFont="1"/>
    <xf numFmtId="2" fontId="0" fillId="2" borderId="0" xfId="0" applyNumberFormat="1" applyFill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1">
    <dxf>
      <numFmt numFmtId="2" formatCode="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1:L14" totalsRowCount="1">
  <autoFilter ref="A1:L13"/>
  <tableColumns count="12">
    <tableColumn id="1" name="חודש" totalsRowLabel="סה&quot;כ"/>
    <tableColumn id="2" name="שעות עבודה" totalsRowFunction="sum" dataDxfId="0"/>
    <tableColumn id="3" name="התקבל מהמשרד" totalsRowFunction="sum"/>
    <tableColumn id="4" name="הוצאות שכר" totalsRowFunction="sum"/>
    <tableColumn id="5" name="הוצאות גמל" totalsRowFunction="sum"/>
    <tableColumn id="6" name="השתלמות" totalsRowFunction="sum"/>
    <tableColumn id="7" name="הוצאות אחר" totalsRowFunction="sum"/>
    <tableColumn id="8" name="הוצאות בט&quot;ל" totalsRowFunction="sum"/>
    <tableColumn id="9" name="סה&quot;כ הוצאות" totalsRowFunction="sum"/>
    <tableColumn id="10" name="12.50%" totalsRowFunction="sum"/>
    <tableColumn id="11" name="87.500%" totalsRowFunction="sum"/>
    <tableColumn id="12" name="הפרש" totalsRowFunction="sum"/>
  </tableColumns>
  <tableStyleInfo name="TableStyleLight12" showFirstColumn="1" showLastColumn="1" showRowStripes="0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rightToLeft="1" tabSelected="1" workbookViewId="0">
      <selection activeCell="I8" sqref="I8"/>
    </sheetView>
  </sheetViews>
  <sheetFormatPr defaultRowHeight="15" x14ac:dyDescent="0.2"/>
  <cols>
    <col min="1" max="1" width="10.109375" bestFit="1" customWidth="1"/>
    <col min="2" max="2" width="10.6640625" customWidth="1"/>
    <col min="3" max="3" width="14.21875" customWidth="1"/>
    <col min="4" max="4" width="10.5546875" customWidth="1"/>
    <col min="5" max="5" width="10.21875" customWidth="1"/>
    <col min="6" max="6" width="9.21875" customWidth="1"/>
    <col min="7" max="7" width="10.6640625" customWidth="1"/>
    <col min="8" max="8" width="11.109375" customWidth="1"/>
    <col min="9" max="9" width="11.21875" customWidth="1"/>
    <col min="10" max="10" width="12.44140625" bestFit="1" customWidth="1"/>
    <col min="11" max="11" width="9.44140625" bestFit="1" customWidth="1"/>
  </cols>
  <sheetData>
    <row r="1" spans="1:12" x14ac:dyDescent="0.2">
      <c r="A1" t="s">
        <v>24</v>
      </c>
      <c r="B1" t="s">
        <v>6</v>
      </c>
      <c r="C1" t="s">
        <v>21</v>
      </c>
      <c r="D1" t="s">
        <v>11</v>
      </c>
      <c r="E1" t="s">
        <v>8</v>
      </c>
      <c r="F1" t="s">
        <v>12</v>
      </c>
      <c r="G1" t="s">
        <v>10</v>
      </c>
      <c r="H1" t="s">
        <v>9</v>
      </c>
      <c r="I1" t="s">
        <v>13</v>
      </c>
      <c r="J1" s="1" t="s">
        <v>22</v>
      </c>
      <c r="K1" s="2" t="s">
        <v>23</v>
      </c>
      <c r="L1" t="s">
        <v>14</v>
      </c>
    </row>
    <row r="2" spans="1:12" x14ac:dyDescent="0.2">
      <c r="A2" t="s">
        <v>0</v>
      </c>
      <c r="B2" s="5">
        <v>175</v>
      </c>
      <c r="C2">
        <f t="shared" ref="C2:C13" si="0">B2*$B$24</f>
        <v>26250</v>
      </c>
      <c r="D2" s="7">
        <v>15500</v>
      </c>
      <c r="E2" s="7">
        <v>1850</v>
      </c>
      <c r="F2" s="7">
        <v>1140</v>
      </c>
      <c r="G2" s="7"/>
      <c r="H2" s="7">
        <v>700</v>
      </c>
      <c r="I2">
        <f t="shared" ref="I2:I7" si="1">SUM(D2:H2)</f>
        <v>19190</v>
      </c>
      <c r="J2">
        <f>C2*$J$1</f>
        <v>3281.25</v>
      </c>
      <c r="K2">
        <f t="shared" ref="K2:K7" si="2">C2*$K$1</f>
        <v>22968.75</v>
      </c>
      <c r="L2">
        <f>K2-I2</f>
        <v>3778.75</v>
      </c>
    </row>
    <row r="3" spans="1:12" x14ac:dyDescent="0.2">
      <c r="A3" t="s">
        <v>1</v>
      </c>
      <c r="B3" s="5">
        <v>163</v>
      </c>
      <c r="C3">
        <f t="shared" si="0"/>
        <v>24450</v>
      </c>
      <c r="D3" s="7">
        <v>15500</v>
      </c>
      <c r="E3" s="7">
        <v>1850</v>
      </c>
      <c r="F3" s="7">
        <v>1140</v>
      </c>
      <c r="G3" s="7">
        <v>100</v>
      </c>
      <c r="H3" s="7">
        <v>700</v>
      </c>
      <c r="I3">
        <f t="shared" si="1"/>
        <v>19290</v>
      </c>
      <c r="J3">
        <f t="shared" ref="J3:J13" si="3">C3*$J$1</f>
        <v>3056.25</v>
      </c>
      <c r="K3">
        <f t="shared" si="2"/>
        <v>21393.75</v>
      </c>
      <c r="L3">
        <f t="shared" ref="L3:L7" si="4">K3-I3</f>
        <v>2103.75</v>
      </c>
    </row>
    <row r="4" spans="1:12" x14ac:dyDescent="0.2">
      <c r="A4" t="s">
        <v>2</v>
      </c>
      <c r="B4" s="5">
        <v>163</v>
      </c>
      <c r="C4">
        <f t="shared" si="0"/>
        <v>24450</v>
      </c>
      <c r="D4" s="7">
        <v>15500</v>
      </c>
      <c r="E4" s="7">
        <v>1850</v>
      </c>
      <c r="F4" s="7">
        <v>1140</v>
      </c>
      <c r="G4" s="7">
        <v>450</v>
      </c>
      <c r="H4" s="7">
        <v>700</v>
      </c>
      <c r="I4">
        <f t="shared" si="1"/>
        <v>19640</v>
      </c>
      <c r="J4">
        <f t="shared" si="3"/>
        <v>3056.25</v>
      </c>
      <c r="K4">
        <f t="shared" si="2"/>
        <v>21393.75</v>
      </c>
      <c r="L4">
        <f t="shared" si="4"/>
        <v>1753.75</v>
      </c>
    </row>
    <row r="5" spans="1:12" x14ac:dyDescent="0.2">
      <c r="A5" t="s">
        <v>3</v>
      </c>
      <c r="B5" s="5">
        <v>149</v>
      </c>
      <c r="C5">
        <f t="shared" si="0"/>
        <v>22350</v>
      </c>
      <c r="D5" s="7">
        <v>15500</v>
      </c>
      <c r="E5" s="7">
        <v>1850</v>
      </c>
      <c r="F5" s="7">
        <v>1140</v>
      </c>
      <c r="G5" s="7"/>
      <c r="H5" s="7">
        <v>700</v>
      </c>
      <c r="I5">
        <f t="shared" si="1"/>
        <v>19190</v>
      </c>
      <c r="J5">
        <f t="shared" si="3"/>
        <v>2793.75</v>
      </c>
      <c r="K5">
        <f t="shared" si="2"/>
        <v>19556.25</v>
      </c>
      <c r="L5">
        <f t="shared" si="4"/>
        <v>366.25</v>
      </c>
    </row>
    <row r="6" spans="1:12" x14ac:dyDescent="0.2">
      <c r="A6" t="s">
        <v>4</v>
      </c>
      <c r="B6" s="5">
        <v>178</v>
      </c>
      <c r="C6">
        <f t="shared" si="0"/>
        <v>26700</v>
      </c>
      <c r="D6" s="7">
        <v>15500</v>
      </c>
      <c r="E6" s="7">
        <v>1850</v>
      </c>
      <c r="F6" s="7">
        <v>1140</v>
      </c>
      <c r="G6" s="7"/>
      <c r="H6" s="7">
        <v>700</v>
      </c>
      <c r="I6">
        <f t="shared" si="1"/>
        <v>19190</v>
      </c>
      <c r="J6">
        <f t="shared" si="3"/>
        <v>3337.5</v>
      </c>
      <c r="K6">
        <f t="shared" si="2"/>
        <v>23362.5</v>
      </c>
      <c r="L6">
        <f t="shared" si="4"/>
        <v>4172.5</v>
      </c>
    </row>
    <row r="7" spans="1:12" x14ac:dyDescent="0.2">
      <c r="A7" t="s">
        <v>5</v>
      </c>
      <c r="B7" s="5">
        <v>182</v>
      </c>
      <c r="C7">
        <f t="shared" si="0"/>
        <v>27300</v>
      </c>
      <c r="D7" s="7">
        <v>15500</v>
      </c>
      <c r="E7" s="7">
        <v>1850</v>
      </c>
      <c r="F7" s="7">
        <v>1140</v>
      </c>
      <c r="G7" s="7"/>
      <c r="H7" s="7">
        <v>700</v>
      </c>
      <c r="I7">
        <f t="shared" si="1"/>
        <v>19190</v>
      </c>
      <c r="J7">
        <f t="shared" si="3"/>
        <v>3412.5</v>
      </c>
      <c r="K7">
        <f t="shared" si="2"/>
        <v>23887.5</v>
      </c>
      <c r="L7">
        <f t="shared" si="4"/>
        <v>4697.5</v>
      </c>
    </row>
    <row r="8" spans="1:12" x14ac:dyDescent="0.2">
      <c r="A8" t="s">
        <v>15</v>
      </c>
      <c r="B8" s="5">
        <v>191</v>
      </c>
      <c r="C8">
        <f t="shared" si="0"/>
        <v>28650</v>
      </c>
      <c r="D8" s="7">
        <v>15500</v>
      </c>
      <c r="E8" s="7">
        <v>1850</v>
      </c>
      <c r="F8" s="7">
        <v>1140</v>
      </c>
      <c r="G8" s="7"/>
      <c r="H8" s="7">
        <v>700</v>
      </c>
      <c r="I8">
        <f t="shared" ref="I8:I13" si="5">SUM(D8:H8)</f>
        <v>19190</v>
      </c>
      <c r="J8">
        <f t="shared" si="3"/>
        <v>3581.25</v>
      </c>
      <c r="K8">
        <f t="shared" ref="K8:K13" si="6">C8*$K$1</f>
        <v>25068.75</v>
      </c>
      <c r="L8">
        <f t="shared" ref="L8:L13" si="7">K8-I8</f>
        <v>5878.75</v>
      </c>
    </row>
    <row r="9" spans="1:12" x14ac:dyDescent="0.2">
      <c r="A9" t="s">
        <v>16</v>
      </c>
      <c r="B9" s="5">
        <v>129</v>
      </c>
      <c r="C9">
        <f t="shared" si="0"/>
        <v>19350</v>
      </c>
      <c r="D9" s="7">
        <v>15500</v>
      </c>
      <c r="E9" s="7">
        <v>1850</v>
      </c>
      <c r="F9" s="7">
        <v>1140</v>
      </c>
      <c r="G9" s="7"/>
      <c r="H9" s="7">
        <v>700</v>
      </c>
      <c r="I9">
        <f t="shared" si="5"/>
        <v>19190</v>
      </c>
      <c r="J9">
        <f t="shared" si="3"/>
        <v>2418.75</v>
      </c>
      <c r="K9">
        <f t="shared" si="6"/>
        <v>16931.25</v>
      </c>
      <c r="L9">
        <f t="shared" si="7"/>
        <v>-2258.75</v>
      </c>
    </row>
    <row r="10" spans="1:12" x14ac:dyDescent="0.2">
      <c r="A10" t="s">
        <v>17</v>
      </c>
      <c r="B10" s="5">
        <v>165</v>
      </c>
      <c r="C10">
        <f t="shared" si="0"/>
        <v>24750</v>
      </c>
      <c r="D10" s="7">
        <v>15500</v>
      </c>
      <c r="E10" s="7">
        <v>1850</v>
      </c>
      <c r="F10" s="7">
        <v>1140</v>
      </c>
      <c r="G10" s="7">
        <v>600</v>
      </c>
      <c r="H10" s="7">
        <v>700</v>
      </c>
      <c r="I10">
        <f t="shared" si="5"/>
        <v>19790</v>
      </c>
      <c r="J10">
        <f t="shared" si="3"/>
        <v>3093.75</v>
      </c>
      <c r="K10">
        <f t="shared" si="6"/>
        <v>21656.25</v>
      </c>
      <c r="L10">
        <f t="shared" si="7"/>
        <v>1866.25</v>
      </c>
    </row>
    <row r="11" spans="1:12" x14ac:dyDescent="0.2">
      <c r="A11" t="s">
        <v>18</v>
      </c>
      <c r="B11" s="5">
        <v>127</v>
      </c>
      <c r="C11">
        <f t="shared" si="0"/>
        <v>19050</v>
      </c>
      <c r="D11" s="7">
        <v>15500</v>
      </c>
      <c r="E11" s="7">
        <v>1850</v>
      </c>
      <c r="F11" s="7">
        <v>1140</v>
      </c>
      <c r="G11" s="7"/>
      <c r="H11" s="7">
        <v>700</v>
      </c>
      <c r="I11">
        <f t="shared" si="5"/>
        <v>19190</v>
      </c>
      <c r="J11">
        <f t="shared" si="3"/>
        <v>2381.25</v>
      </c>
      <c r="K11">
        <f t="shared" si="6"/>
        <v>16668.75</v>
      </c>
      <c r="L11">
        <f t="shared" si="7"/>
        <v>-2521.25</v>
      </c>
    </row>
    <row r="12" spans="1:12" x14ac:dyDescent="0.2">
      <c r="A12" t="s">
        <v>19</v>
      </c>
      <c r="B12" s="5">
        <v>150</v>
      </c>
      <c r="C12">
        <f t="shared" si="0"/>
        <v>22500</v>
      </c>
      <c r="D12" s="7">
        <v>15500</v>
      </c>
      <c r="E12" s="7">
        <v>1850</v>
      </c>
      <c r="F12" s="7">
        <v>1140</v>
      </c>
      <c r="G12" s="7">
        <v>230</v>
      </c>
      <c r="H12" s="7">
        <v>700</v>
      </c>
      <c r="I12">
        <f t="shared" si="5"/>
        <v>19420</v>
      </c>
      <c r="J12">
        <f t="shared" si="3"/>
        <v>2812.5</v>
      </c>
      <c r="K12">
        <f t="shared" si="6"/>
        <v>19687.5</v>
      </c>
      <c r="L12">
        <f t="shared" si="7"/>
        <v>267.5</v>
      </c>
    </row>
    <row r="13" spans="1:12" x14ac:dyDescent="0.2">
      <c r="A13" t="s">
        <v>20</v>
      </c>
      <c r="B13" s="5">
        <v>180</v>
      </c>
      <c r="C13">
        <f t="shared" si="0"/>
        <v>27000</v>
      </c>
      <c r="D13" s="7">
        <v>15500</v>
      </c>
      <c r="E13" s="7">
        <v>1850</v>
      </c>
      <c r="F13" s="7">
        <v>1140</v>
      </c>
      <c r="G13" s="7"/>
      <c r="H13" s="7">
        <v>700</v>
      </c>
      <c r="I13">
        <f t="shared" si="5"/>
        <v>19190</v>
      </c>
      <c r="J13">
        <f t="shared" si="3"/>
        <v>3375</v>
      </c>
      <c r="K13">
        <f t="shared" si="6"/>
        <v>23625</v>
      </c>
      <c r="L13">
        <f t="shared" si="7"/>
        <v>4435</v>
      </c>
    </row>
    <row r="14" spans="1:12" x14ac:dyDescent="0.2">
      <c r="A14" t="s">
        <v>25</v>
      </c>
      <c r="B14" s="3">
        <f>SUBTOTAL(109,B2:B13)</f>
        <v>1952</v>
      </c>
      <c r="C14">
        <f>SUBTOTAL(109,C2:C13)</f>
        <v>292800</v>
      </c>
      <c r="D14">
        <f>SUBTOTAL(109,D2:D13)</f>
        <v>186000</v>
      </c>
      <c r="E14">
        <f>SUBTOTAL(109,E2:E13)</f>
        <v>22200</v>
      </c>
      <c r="F14">
        <f>SUBTOTAL(109,F2:F13)</f>
        <v>13680</v>
      </c>
      <c r="G14">
        <f>SUBTOTAL(109,G2:G13)</f>
        <v>1380</v>
      </c>
      <c r="H14">
        <f>SUBTOTAL(109,H2:H13)</f>
        <v>8400</v>
      </c>
      <c r="I14">
        <f>SUBTOTAL(109,I2:I13)</f>
        <v>231660</v>
      </c>
      <c r="J14">
        <f>SUBTOTAL(109,J2:J13)</f>
        <v>36600</v>
      </c>
      <c r="K14">
        <f>SUBTOTAL(109,K2:K13)</f>
        <v>256200</v>
      </c>
      <c r="L14">
        <f>SUBTOTAL(109,L2:L13)</f>
        <v>24540</v>
      </c>
    </row>
    <row r="24" spans="1:2" ht="15.75" x14ac:dyDescent="0.25">
      <c r="A24" s="4" t="s">
        <v>7</v>
      </c>
      <c r="B24" s="6">
        <v>150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>MMI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LELISHEVA</dc:creator>
  <cp:lastModifiedBy>יהודית ויזל</cp:lastModifiedBy>
  <dcterms:created xsi:type="dcterms:W3CDTF">2011-06-20T06:58:12Z</dcterms:created>
  <dcterms:modified xsi:type="dcterms:W3CDTF">2022-06-01T14:16:31Z</dcterms:modified>
</cp:coreProperties>
</file>