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2465" windowHeight="7995"/>
  </bookViews>
  <sheets>
    <sheet name="גיליון1" sheetId="1" r:id="rId1"/>
  </sheets>
  <calcPr calcId="145621"/>
</workbook>
</file>

<file path=xl/calcChain.xml><?xml version="1.0" encoding="utf-8"?>
<calcChain xmlns="http://schemas.openxmlformats.org/spreadsheetml/2006/main">
  <c r="AB16" i="1" l="1"/>
  <c r="A7" i="1" l="1"/>
  <c r="AA57" i="1" s="1"/>
  <c r="G57" i="1" s="1"/>
  <c r="B14" i="1"/>
  <c r="AA44" i="1" l="1"/>
  <c r="AA28" i="1"/>
  <c r="AA59" i="1"/>
  <c r="G59" i="1" s="1"/>
  <c r="AA55" i="1"/>
  <c r="AA39" i="1"/>
  <c r="G39" i="1" s="1"/>
  <c r="AA23" i="1"/>
  <c r="AA52" i="1"/>
  <c r="AA36" i="1"/>
  <c r="G36" i="1" s="1"/>
  <c r="AA20" i="1"/>
  <c r="G20" i="1" s="1"/>
  <c r="AA47" i="1"/>
  <c r="AA31" i="1"/>
  <c r="AA60" i="1"/>
  <c r="G60" i="1" s="1"/>
  <c r="AA51" i="1"/>
  <c r="G51" i="1" s="1"/>
  <c r="AA43" i="1"/>
  <c r="AA35" i="1"/>
  <c r="G35" i="1" s="1"/>
  <c r="AA27" i="1"/>
  <c r="AA19" i="1"/>
  <c r="G19" i="1" s="1"/>
  <c r="AA56" i="1"/>
  <c r="G56" i="1" s="1"/>
  <c r="AA15" i="1"/>
  <c r="AA48" i="1"/>
  <c r="G48" i="1" s="1"/>
  <c r="AA40" i="1"/>
  <c r="G40" i="1" s="1"/>
  <c r="AA32" i="1"/>
  <c r="AA24" i="1"/>
  <c r="G24" i="1" s="1"/>
  <c r="AA16" i="1"/>
  <c r="AA61" i="1"/>
  <c r="G61" i="1" s="1"/>
  <c r="AA54" i="1"/>
  <c r="G54" i="1" s="1"/>
  <c r="AA50" i="1"/>
  <c r="G50" i="1" s="1"/>
  <c r="AA46" i="1"/>
  <c r="G46" i="1" s="1"/>
  <c r="AA42" i="1"/>
  <c r="G42" i="1" s="1"/>
  <c r="AA38" i="1"/>
  <c r="G38" i="1" s="1"/>
  <c r="AA34" i="1"/>
  <c r="G34" i="1" s="1"/>
  <c r="AA30" i="1"/>
  <c r="G30" i="1" s="1"/>
  <c r="AA26" i="1"/>
  <c r="G26" i="1" s="1"/>
  <c r="AA22" i="1"/>
  <c r="G22" i="1" s="1"/>
  <c r="AA18" i="1"/>
  <c r="G18" i="1" s="1"/>
  <c r="AA58" i="1"/>
  <c r="G58" i="1" s="1"/>
  <c r="AA14" i="1"/>
  <c r="AA53" i="1"/>
  <c r="G53" i="1" s="1"/>
  <c r="AA49" i="1"/>
  <c r="G49" i="1" s="1"/>
  <c r="AA45" i="1"/>
  <c r="G45" i="1" s="1"/>
  <c r="AA41" i="1"/>
  <c r="G41" i="1" s="1"/>
  <c r="AA37" i="1"/>
  <c r="G37" i="1" s="1"/>
  <c r="AA33" i="1"/>
  <c r="G33" i="1" s="1"/>
  <c r="AA29" i="1"/>
  <c r="G29" i="1" s="1"/>
  <c r="AA25" i="1"/>
  <c r="AA21" i="1"/>
  <c r="G21" i="1" s="1"/>
  <c r="AA17" i="1"/>
  <c r="G17" i="1" s="1"/>
  <c r="G55" i="1"/>
  <c r="G52" i="1"/>
  <c r="G47" i="1"/>
  <c r="G44" i="1"/>
  <c r="G43" i="1"/>
  <c r="G32" i="1"/>
  <c r="G31" i="1"/>
  <c r="G28" i="1"/>
  <c r="G27" i="1"/>
  <c r="G25" i="1"/>
  <c r="G23" i="1"/>
  <c r="G15" i="1"/>
  <c r="B15" i="1"/>
  <c r="B16" i="1" s="1"/>
  <c r="I14" i="1"/>
  <c r="A14" i="1"/>
  <c r="Z14" i="1" s="1"/>
  <c r="G14" i="1" l="1"/>
  <c r="AB14" i="1"/>
  <c r="AC14" i="1"/>
  <c r="AD14" i="1" s="1"/>
  <c r="G16" i="1"/>
  <c r="A15" i="1"/>
  <c r="Z15" i="1" s="1"/>
  <c r="B17" i="1"/>
  <c r="I16" i="1"/>
  <c r="A16" i="1"/>
  <c r="Z16" i="1" s="1"/>
  <c r="I15" i="1"/>
  <c r="I17" i="1" l="1"/>
  <c r="B18" i="1"/>
  <c r="A18" i="1" s="1"/>
  <c r="Z18" i="1" s="1"/>
  <c r="A17" i="1"/>
  <c r="Z17" i="1" s="1"/>
  <c r="H14" i="1"/>
  <c r="D14" i="1" s="1"/>
  <c r="I18" i="1" l="1"/>
  <c r="B19" i="1"/>
  <c r="A19" i="1" s="1"/>
  <c r="Z19" i="1" s="1"/>
  <c r="E14" i="1"/>
  <c r="AB15" i="1" s="1"/>
  <c r="AC15" i="1" l="1"/>
  <c r="B20" i="1"/>
  <c r="A20" i="1" s="1"/>
  <c r="Z20" i="1" s="1"/>
  <c r="I19" i="1"/>
  <c r="AD15" i="1" l="1"/>
  <c r="B21" i="1"/>
  <c r="A21" i="1" s="1"/>
  <c r="Z21" i="1" s="1"/>
  <c r="I20" i="1"/>
  <c r="H15" i="1" l="1"/>
  <c r="D15" i="1" s="1"/>
  <c r="B22" i="1"/>
  <c r="A22" i="1" s="1"/>
  <c r="Z22" i="1" s="1"/>
  <c r="I21" i="1"/>
  <c r="E15" i="1" l="1"/>
  <c r="B23" i="1"/>
  <c r="A23" i="1" s="1"/>
  <c r="Z23" i="1" s="1"/>
  <c r="I22" i="1"/>
  <c r="AC16" i="1" l="1"/>
  <c r="AD16" i="1" s="1"/>
  <c r="H16" i="1" s="1"/>
  <c r="D16" i="1" s="1"/>
  <c r="B24" i="1"/>
  <c r="A24" i="1" s="1"/>
  <c r="Z24" i="1" s="1"/>
  <c r="I23" i="1"/>
  <c r="E16" i="1" l="1"/>
  <c r="B25" i="1"/>
  <c r="A25" i="1" s="1"/>
  <c r="Z25" i="1" s="1"/>
  <c r="I24" i="1"/>
  <c r="AB17" i="1" l="1"/>
  <c r="AC17" i="1" s="1"/>
  <c r="AD17" i="1" s="1"/>
  <c r="I25" i="1"/>
  <c r="B26" i="1"/>
  <c r="A26" i="1" s="1"/>
  <c r="Z26" i="1" s="1"/>
  <c r="H17" i="1" l="1"/>
  <c r="D17" i="1" s="1"/>
  <c r="E17" i="1"/>
  <c r="AB18" i="1" s="1"/>
  <c r="AC18" i="1" s="1"/>
  <c r="AD18" i="1" s="1"/>
  <c r="I26" i="1"/>
  <c r="B27" i="1"/>
  <c r="A27" i="1" s="1"/>
  <c r="Z27" i="1" s="1"/>
  <c r="B28" i="1" l="1"/>
  <c r="A28" i="1" s="1"/>
  <c r="Z28" i="1" s="1"/>
  <c r="I27" i="1"/>
  <c r="H18" i="1"/>
  <c r="D18" i="1" s="1"/>
  <c r="B29" i="1" l="1"/>
  <c r="A29" i="1" s="1"/>
  <c r="Z29" i="1" s="1"/>
  <c r="I28" i="1"/>
  <c r="E18" i="1"/>
  <c r="AB19" i="1" s="1"/>
  <c r="B30" i="1" l="1"/>
  <c r="A30" i="1" s="1"/>
  <c r="Z30" i="1" s="1"/>
  <c r="I29" i="1"/>
  <c r="AC19" i="1"/>
  <c r="AD19" i="1" s="1"/>
  <c r="B31" i="1" l="1"/>
  <c r="A31" i="1" s="1"/>
  <c r="Z31" i="1" s="1"/>
  <c r="I30" i="1"/>
  <c r="H19" i="1"/>
  <c r="D19" i="1" s="1"/>
  <c r="B32" i="1" l="1"/>
  <c r="A32" i="1" s="1"/>
  <c r="Z32" i="1" s="1"/>
  <c r="I31" i="1"/>
  <c r="E19" i="1"/>
  <c r="AB20" i="1" s="1"/>
  <c r="AC20" i="1" l="1"/>
  <c r="AD20" i="1" s="1"/>
  <c r="H20" i="1" s="1"/>
  <c r="D20" i="1" s="1"/>
  <c r="B33" i="1"/>
  <c r="I32" i="1"/>
  <c r="I33" i="1" l="1"/>
  <c r="A33" i="1"/>
  <c r="Z33" i="1" s="1"/>
  <c r="B34" i="1"/>
  <c r="E20" i="1"/>
  <c r="AB21" i="1" s="1"/>
  <c r="A34" i="1" l="1"/>
  <c r="Z34" i="1" s="1"/>
  <c r="I34" i="1"/>
  <c r="B35" i="1"/>
  <c r="AC21" i="1"/>
  <c r="AD21" i="1" s="1"/>
  <c r="I35" i="1" l="1"/>
  <c r="A35" i="1"/>
  <c r="Z35" i="1" s="1"/>
  <c r="B36" i="1"/>
  <c r="H21" i="1"/>
  <c r="D21" i="1" s="1"/>
  <c r="I36" i="1" l="1"/>
  <c r="A36" i="1"/>
  <c r="Z36" i="1" s="1"/>
  <c r="B37" i="1"/>
  <c r="E21" i="1"/>
  <c r="AB22" i="1" s="1"/>
  <c r="I37" i="1" l="1"/>
  <c r="A37" i="1"/>
  <c r="Z37" i="1" s="1"/>
  <c r="B38" i="1"/>
  <c r="AC22" i="1"/>
  <c r="AD22" i="1" s="1"/>
  <c r="H22" i="1" s="1"/>
  <c r="D22" i="1" s="1"/>
  <c r="I38" i="1" l="1"/>
  <c r="A38" i="1"/>
  <c r="Z38" i="1" s="1"/>
  <c r="B39" i="1"/>
  <c r="E22" i="1"/>
  <c r="AB23" i="1" s="1"/>
  <c r="I39" i="1" l="1"/>
  <c r="A39" i="1"/>
  <c r="Z39" i="1" s="1"/>
  <c r="B40" i="1"/>
  <c r="AC23" i="1"/>
  <c r="AD23" i="1" s="1"/>
  <c r="I40" i="1" l="1"/>
  <c r="A40" i="1"/>
  <c r="Z40" i="1" s="1"/>
  <c r="B41" i="1"/>
  <c r="H23" i="1"/>
  <c r="D23" i="1" s="1"/>
  <c r="I41" i="1" l="1"/>
  <c r="A41" i="1"/>
  <c r="Z41" i="1" s="1"/>
  <c r="B42" i="1"/>
  <c r="E23" i="1"/>
  <c r="AB24" i="1" s="1"/>
  <c r="A42" i="1" l="1"/>
  <c r="Z42" i="1" s="1"/>
  <c r="I42" i="1"/>
  <c r="B43" i="1"/>
  <c r="AC24" i="1"/>
  <c r="AD24" i="1" s="1"/>
  <c r="I43" i="1" l="1"/>
  <c r="A43" i="1"/>
  <c r="Z43" i="1" s="1"/>
  <c r="B44" i="1"/>
  <c r="H24" i="1"/>
  <c r="D24" i="1" s="1"/>
  <c r="I44" i="1" l="1"/>
  <c r="A44" i="1"/>
  <c r="Z44" i="1" s="1"/>
  <c r="B45" i="1"/>
  <c r="E24" i="1"/>
  <c r="AB25" i="1" s="1"/>
  <c r="I45" i="1" l="1"/>
  <c r="A45" i="1"/>
  <c r="Z45" i="1" s="1"/>
  <c r="B46" i="1"/>
  <c r="AC25" i="1"/>
  <c r="AD25" i="1" s="1"/>
  <c r="I46" i="1" l="1"/>
  <c r="A46" i="1"/>
  <c r="Z46" i="1" s="1"/>
  <c r="B47" i="1"/>
  <c r="H25" i="1"/>
  <c r="D25" i="1" s="1"/>
  <c r="I47" i="1" l="1"/>
  <c r="A47" i="1"/>
  <c r="Z47" i="1" s="1"/>
  <c r="B48" i="1"/>
  <c r="E25" i="1"/>
  <c r="AB26" i="1" s="1"/>
  <c r="I48" i="1" l="1"/>
  <c r="A48" i="1"/>
  <c r="Z48" i="1" s="1"/>
  <c r="B49" i="1"/>
  <c r="AC26" i="1"/>
  <c r="AD26" i="1" s="1"/>
  <c r="I49" i="1" l="1"/>
  <c r="A49" i="1"/>
  <c r="Z49" i="1" s="1"/>
  <c r="B50" i="1"/>
  <c r="H26" i="1"/>
  <c r="D26" i="1" s="1"/>
  <c r="A50" i="1" l="1"/>
  <c r="Z50" i="1" s="1"/>
  <c r="I50" i="1"/>
  <c r="B51" i="1"/>
  <c r="E26" i="1"/>
  <c r="AB27" i="1" s="1"/>
  <c r="I51" i="1" l="1"/>
  <c r="A51" i="1"/>
  <c r="Z51" i="1" s="1"/>
  <c r="B52" i="1"/>
  <c r="AC27" i="1"/>
  <c r="AD27" i="1" s="1"/>
  <c r="I52" i="1" l="1"/>
  <c r="A52" i="1"/>
  <c r="Z52" i="1" s="1"/>
  <c r="B53" i="1"/>
  <c r="H27" i="1"/>
  <c r="D27" i="1" s="1"/>
  <c r="I53" i="1" l="1"/>
  <c r="A53" i="1"/>
  <c r="Z53" i="1" s="1"/>
  <c r="B54" i="1"/>
  <c r="E27" i="1"/>
  <c r="AB28" i="1" s="1"/>
  <c r="I54" i="1" l="1"/>
  <c r="A54" i="1"/>
  <c r="Z54" i="1" s="1"/>
  <c r="B55" i="1"/>
  <c r="AC28" i="1"/>
  <c r="AD28" i="1" s="1"/>
  <c r="B56" i="1" l="1"/>
  <c r="I55" i="1"/>
  <c r="A55" i="1"/>
  <c r="Z55" i="1" s="1"/>
  <c r="H28" i="1"/>
  <c r="D28" i="1" s="1"/>
  <c r="B57" i="1" l="1"/>
  <c r="I56" i="1"/>
  <c r="A56" i="1"/>
  <c r="Z56" i="1" s="1"/>
  <c r="E28" i="1"/>
  <c r="AB29" i="1" s="1"/>
  <c r="B58" i="1" l="1"/>
  <c r="I57" i="1"/>
  <c r="A57" i="1"/>
  <c r="Z57" i="1" s="1"/>
  <c r="AC29" i="1"/>
  <c r="AD29" i="1" s="1"/>
  <c r="H29" i="1" s="1"/>
  <c r="D29" i="1" s="1"/>
  <c r="B59" i="1" l="1"/>
  <c r="A58" i="1"/>
  <c r="Z58" i="1" s="1"/>
  <c r="I58" i="1"/>
  <c r="E29" i="1"/>
  <c r="AB30" i="1" s="1"/>
  <c r="B60" i="1" l="1"/>
  <c r="I59" i="1"/>
  <c r="A59" i="1"/>
  <c r="Z59" i="1" s="1"/>
  <c r="AC30" i="1"/>
  <c r="AD30" i="1" s="1"/>
  <c r="H30" i="1" s="1"/>
  <c r="D30" i="1" s="1"/>
  <c r="B61" i="1" l="1"/>
  <c r="I60" i="1"/>
  <c r="A60" i="1"/>
  <c r="Z60" i="1" s="1"/>
  <c r="E30" i="1"/>
  <c r="AB31" i="1" s="1"/>
  <c r="I61" i="1" l="1"/>
  <c r="A61" i="1"/>
  <c r="Z61" i="1" s="1"/>
  <c r="AC31" i="1"/>
  <c r="AD31" i="1" s="1"/>
  <c r="H31" i="1" l="1"/>
  <c r="D31" i="1" s="1"/>
  <c r="E31" i="1" l="1"/>
  <c r="AB32" i="1" s="1"/>
  <c r="AC32" i="1" l="1"/>
  <c r="AD32" i="1" s="1"/>
  <c r="H32" i="1" l="1"/>
  <c r="D32" i="1" s="1"/>
  <c r="E32" i="1" l="1"/>
  <c r="AB33" i="1" s="1"/>
  <c r="AC33" i="1" l="1"/>
  <c r="AD33" i="1" s="1"/>
  <c r="H33" i="1" l="1"/>
  <c r="D33" i="1" s="1"/>
  <c r="E33" i="1" l="1"/>
  <c r="AB34" i="1" s="1"/>
  <c r="AC34" i="1" l="1"/>
  <c r="AD34" i="1" s="1"/>
  <c r="H34" i="1" s="1"/>
  <c r="D34" i="1" s="1"/>
  <c r="E34" i="1" l="1"/>
  <c r="AB35" i="1" s="1"/>
  <c r="AC35" i="1" l="1"/>
  <c r="AD35" i="1" s="1"/>
  <c r="H35" i="1" l="1"/>
  <c r="D35" i="1" s="1"/>
  <c r="E35" i="1" l="1"/>
  <c r="AB36" i="1" s="1"/>
  <c r="AC36" i="1" l="1"/>
  <c r="AD36" i="1" s="1"/>
  <c r="H36" i="1" l="1"/>
  <c r="D36" i="1" s="1"/>
  <c r="E36" i="1" l="1"/>
  <c r="AB37" i="1" s="1"/>
  <c r="AC37" i="1" l="1"/>
  <c r="AD37" i="1" s="1"/>
  <c r="H37" i="1" l="1"/>
  <c r="D37" i="1" s="1"/>
  <c r="E37" i="1" l="1"/>
  <c r="AB38" i="1" s="1"/>
  <c r="AC38" i="1" l="1"/>
  <c r="AD38" i="1" s="1"/>
  <c r="H38" i="1" l="1"/>
  <c r="D38" i="1" s="1"/>
  <c r="E38" i="1" l="1"/>
  <c r="AB39" i="1" s="1"/>
  <c r="AC39" i="1" l="1"/>
  <c r="AD39" i="1" s="1"/>
  <c r="H39" i="1" l="1"/>
  <c r="D39" i="1" s="1"/>
  <c r="E39" i="1" l="1"/>
  <c r="AB40" i="1" s="1"/>
  <c r="AC40" i="1" l="1"/>
  <c r="AD40" i="1" s="1"/>
  <c r="H40" i="1" l="1"/>
  <c r="D40" i="1" s="1"/>
  <c r="E40" i="1" l="1"/>
  <c r="AB41" i="1" s="1"/>
  <c r="AC41" i="1" l="1"/>
  <c r="AD41" i="1" s="1"/>
  <c r="H41" i="1" s="1"/>
  <c r="D41" i="1" s="1"/>
  <c r="E41" i="1" l="1"/>
  <c r="AB42" i="1" s="1"/>
  <c r="AC42" i="1" l="1"/>
  <c r="AD42" i="1" s="1"/>
  <c r="H42" i="1" s="1"/>
  <c r="D42" i="1" s="1"/>
  <c r="E42" i="1" l="1"/>
  <c r="AB43" i="1" s="1"/>
  <c r="AC43" i="1" l="1"/>
  <c r="AD43" i="1" s="1"/>
  <c r="H43" i="1" l="1"/>
  <c r="D43" i="1" s="1"/>
  <c r="E43" i="1" l="1"/>
  <c r="AB44" i="1" s="1"/>
  <c r="AC44" i="1" l="1"/>
  <c r="AD44" i="1" s="1"/>
  <c r="H44" i="1" s="1"/>
  <c r="D44" i="1" s="1"/>
  <c r="E44" i="1" l="1"/>
  <c r="AB45" i="1" s="1"/>
  <c r="AC45" i="1" l="1"/>
  <c r="AD45" i="1" s="1"/>
  <c r="H45" i="1" l="1"/>
  <c r="D45" i="1" s="1"/>
  <c r="E45" i="1" l="1"/>
  <c r="AB46" i="1" s="1"/>
  <c r="AC46" i="1" l="1"/>
  <c r="AD46" i="1" l="1"/>
  <c r="H46" i="1" s="1"/>
  <c r="D46" i="1" s="1"/>
  <c r="E46" i="1" l="1"/>
  <c r="AB47" i="1" l="1"/>
  <c r="AC47" i="1" s="1"/>
  <c r="AD47" i="1" s="1"/>
  <c r="H47" i="1" s="1"/>
  <c r="D47" i="1" s="1"/>
  <c r="E47" i="1" l="1"/>
  <c r="AB48" i="1" s="1"/>
  <c r="AC48" i="1" l="1"/>
  <c r="AD48" i="1" s="1"/>
  <c r="H48" i="1" l="1"/>
  <c r="D48" i="1" s="1"/>
  <c r="E48" i="1" l="1"/>
  <c r="AB49" i="1" s="1"/>
  <c r="AC49" i="1" l="1"/>
  <c r="AD49" i="1" s="1"/>
  <c r="H49" i="1" l="1"/>
  <c r="D49" i="1" s="1"/>
  <c r="E49" i="1" l="1"/>
  <c r="AB50" i="1" s="1"/>
  <c r="AC50" i="1" l="1"/>
  <c r="AD50" i="1" s="1"/>
  <c r="H50" i="1" s="1"/>
  <c r="D50" i="1" s="1"/>
  <c r="E50" i="1" l="1"/>
  <c r="AB51" i="1" s="1"/>
  <c r="AC51" i="1" l="1"/>
  <c r="AD51" i="1" s="1"/>
  <c r="H51" i="1" l="1"/>
  <c r="D51" i="1" s="1"/>
  <c r="E51" i="1" l="1"/>
  <c r="AB52" i="1" s="1"/>
  <c r="AC52" i="1" l="1"/>
  <c r="AD52" i="1" s="1"/>
  <c r="H52" i="1" l="1"/>
  <c r="D52" i="1" s="1"/>
  <c r="E52" i="1" l="1"/>
  <c r="AB53" i="1" s="1"/>
  <c r="AC53" i="1" l="1"/>
  <c r="AD53" i="1" s="1"/>
  <c r="H53" i="1" l="1"/>
  <c r="D53" i="1" s="1"/>
  <c r="E53" i="1" l="1"/>
  <c r="AB54" i="1" s="1"/>
  <c r="AC54" i="1" l="1"/>
  <c r="AD54" i="1" s="1"/>
  <c r="H54" i="1" l="1"/>
  <c r="D54" i="1" s="1"/>
  <c r="E54" i="1" l="1"/>
  <c r="AB55" i="1" s="1"/>
  <c r="AC55" i="1" l="1"/>
  <c r="AD55" i="1" s="1"/>
  <c r="H55" i="1" s="1"/>
  <c r="D55" i="1" s="1"/>
  <c r="E55" i="1" l="1"/>
  <c r="AB56" i="1" s="1"/>
  <c r="AC56" i="1" l="1"/>
  <c r="AD56" i="1" s="1"/>
  <c r="H56" i="1" l="1"/>
  <c r="D56" i="1" s="1"/>
  <c r="E56" i="1" l="1"/>
  <c r="AB57" i="1" s="1"/>
  <c r="AC57" i="1" l="1"/>
  <c r="AD57" i="1" s="1"/>
  <c r="H57" i="1" s="1"/>
  <c r="D57" i="1" s="1"/>
  <c r="E57" i="1" l="1"/>
  <c r="AB58" i="1" s="1"/>
  <c r="AC58" i="1" l="1"/>
  <c r="AD58" i="1" s="1"/>
  <c r="H58" i="1" s="1"/>
  <c r="D58" i="1" s="1"/>
  <c r="E58" i="1" l="1"/>
  <c r="AB59" i="1" s="1"/>
  <c r="AC59" i="1" l="1"/>
  <c r="AD59" i="1" s="1"/>
  <c r="H59" i="1" l="1"/>
  <c r="D59" i="1" s="1"/>
  <c r="E59" i="1" l="1"/>
  <c r="AB60" i="1" s="1"/>
  <c r="AC60" i="1" l="1"/>
  <c r="AD60" i="1" s="1"/>
  <c r="H60" i="1" l="1"/>
  <c r="D60" i="1" s="1"/>
  <c r="E60" i="1" l="1"/>
  <c r="AB61" i="1" s="1"/>
  <c r="AC61" i="1" l="1"/>
  <c r="AD61" i="1" s="1"/>
  <c r="H61" i="1" s="1"/>
  <c r="D61" i="1" s="1"/>
  <c r="E61" i="1" l="1"/>
</calcChain>
</file>

<file path=xl/sharedStrings.xml><?xml version="1.0" encoding="utf-8"?>
<sst xmlns="http://schemas.openxmlformats.org/spreadsheetml/2006/main" count="64" uniqueCount="61">
  <si>
    <t>דמי ניהול מההפקדה</t>
  </si>
  <si>
    <t>דמי ניהול מהצבירה</t>
  </si>
  <si>
    <t>אחוזי תשואה</t>
  </si>
  <si>
    <t>גיל</t>
  </si>
  <si>
    <t>שנה</t>
  </si>
  <si>
    <t xml:space="preserve"> סה"כ דמי ניהול</t>
  </si>
  <si>
    <t>צבירה לאחר ניכוי דמי ניהול</t>
  </si>
  <si>
    <t>הפקדה שנתית</t>
  </si>
  <si>
    <t>צבירה</t>
  </si>
  <si>
    <t>תשואה</t>
  </si>
  <si>
    <t>הפקדה + תשואה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</si>
  <si>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</si>
  <si>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</si>
  <si>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</si>
  <si>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</si>
  <si>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</si>
  <si>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</si>
  <si>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</si>
  <si>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</si>
  <si>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</si>
  <si>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</si>
  <si>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</si>
  <si>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</si>
  <si>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</si>
  <si>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</si>
  <si>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</si>
  <si>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</si>
  <si>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</si>
  <si>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</si>
  <si>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</si>
  <si>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</si>
  <si>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</si>
  <si>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</si>
  <si>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</si>
  <si>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</si>
  <si>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</si>
  <si>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</si>
  <si>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</si>
  <si>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</si>
  <si>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</si>
  <si>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</si>
  <si>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1.1.2051</t>
  </si>
  <si>
    <t>1.1.2052</t>
  </si>
  <si>
    <t>1.1.2053</t>
  </si>
  <si>
    <t>1.1.2054</t>
  </si>
  <si>
    <t>1.1.2055</t>
  </si>
  <si>
    <t>1.1.2056</t>
  </si>
  <si>
    <t>1.1.2057</t>
  </si>
  <si>
    <t>1.1.2058</t>
  </si>
  <si>
    <t>1.1.2059</t>
  </si>
  <si>
    <t>1.1.2060</t>
  </si>
  <si>
    <t>1.1.2061</t>
  </si>
  <si>
    <t>1.1.2062</t>
  </si>
  <si>
    <t>שכר קובע לפנסיה</t>
  </si>
  <si>
    <t>1.1.2063</t>
  </si>
  <si>
    <t>1.1.2064</t>
  </si>
  <si>
    <t>1.1.2065</t>
  </si>
  <si>
    <t>1.1.2066</t>
  </si>
  <si>
    <t>1.1.2067</t>
  </si>
  <si>
    <t>1.1.2068</t>
  </si>
  <si>
    <t>פרישה לפנסיה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</si>
</sst>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₪&quot;\ #,##0"/>
    <numFmt numFmtId="165" formatCode="[$-1010000]d\.m\.yyyy;@"/>
    <numFmt numFmtId="166" formatCode="&quot;₪&quot;\ #,##0.00"/>
    <numFmt numFmtId="167" formatCode="&quot;₪&quot;\ #,##0.0"/>
  </numFmts>
  <fonts count="9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22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</cellStyleXfs>
  <cellXfs count="18">
    <xf numFmtId="0" fontId="0" fillId="0" borderId="0" xfId="0"/>
    <xf numFmtId="0" fontId="4" fillId="5" borderId="0" xfId="4" applyFont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10" fontId="2" fillId="2" borderId="1" xfId="1" applyNumberFormat="1" applyAlignment="1">
      <alignment horizontal="center" vertical="center"/>
    </xf>
    <xf numFmtId="10" fontId="5" fillId="0" borderId="0" xfId="0" applyNumberFormat="1" applyFont="1" applyFill="1" applyBorder="1" applyAlignment="1"/>
    <xf numFmtId="164" fontId="2" fillId="2" borderId="1" xfId="1" applyNumberFormat="1" applyAlignment="1">
      <alignment horizontal="center" vertical="center"/>
    </xf>
    <xf numFmtId="0" fontId="4" fillId="7" borderId="0" xfId="6" applyFont="1" applyBorder="1" applyAlignment="1">
      <alignment horizontal="center" vertical="center"/>
    </xf>
    <xf numFmtId="1" fontId="2" fillId="2" borderId="1" xfId="1" applyNumberFormat="1" applyAlignment="1">
      <alignment horizontal="center" vertical="center"/>
    </xf>
    <xf numFmtId="0" fontId="6" fillId="8" borderId="0" xfId="2" applyFont="1" applyFill="1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165" fontId="7" fillId="0" borderId="0" xfId="0" applyNumberFormat="1" applyFont="1" applyFill="1" applyBorder="1" applyAlignment="1"/>
    <xf numFmtId="164" fontId="0" fillId="0" borderId="0" xfId="0" applyNumberFormat="1"/>
    <xf numFmtId="164" fontId="8" fillId="9" borderId="0" xfId="3" applyNumberFormat="1" applyFont="1" applyFill="1" applyBorder="1" applyAlignment="1"/>
    <xf numFmtId="164" fontId="5" fillId="0" borderId="0" xfId="0" applyNumberFormat="1" applyFont="1" applyFill="1" applyBorder="1" applyAlignment="1"/>
    <xf numFmtId="166" fontId="5" fillId="0" borderId="0" xfId="0" applyNumberFormat="1" applyFont="1" applyFill="1" applyBorder="1" applyAlignment="1"/>
    <xf numFmtId="1" fontId="3" fillId="0" borderId="0" xfId="0" applyNumberFormat="1" applyFont="1" applyAlignment="1">
      <alignment horizontal="center" vertical="center"/>
    </xf>
    <xf numFmtId="167" fontId="5" fillId="0" borderId="0" xfId="0" applyNumberFormat="1" applyFont="1" applyFill="1" applyBorder="1" applyAlignment="1"/>
  </cellXfs>
  <cellStyles count="7">
    <cellStyle name="20% - הדגשה1" xfId="3" builtinId="30"/>
    <cellStyle name="60% - הדגשה3" xfId="5" builtinId="40"/>
    <cellStyle name="Normal" xfId="0" builtinId="0"/>
    <cellStyle name="הדגשה1" xfId="2" builtinId="29"/>
    <cellStyle name="הדגשה3" xfId="4" builtinId="37"/>
    <cellStyle name="הדגשה4" xfId="6" builtinId="41"/>
    <cellStyle name="קלט" xfId="1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rightToLeft="1" tabSelected="1" topLeftCell="A42" workbookViewId="0">
      <selection activeCell="E17" sqref="E17"/>
    </sheetView>
  </sheetViews>
  <sheetFormatPr defaultRowHeight="14.25"/>
  <cols>
    <col min="1" max="1" width="32.625" customWidth="1"/>
    <col min="2" max="2" width="10.25" customWidth="1"/>
    <col min="3" max="3" width="10.75" customWidth="1"/>
    <col min="4" max="4" width="15.625" customWidth="1"/>
    <col min="5" max="5" width="19.25" customWidth="1"/>
    <col min="7" max="7" width="15.625" customWidth="1"/>
    <col min="8" max="8" width="13.875" customWidth="1"/>
    <col min="9" max="9" width="13.25" customWidth="1"/>
    <col min="27" max="30" width="15.625" customWidth="1"/>
  </cols>
  <sheetData>
    <row r="1" spans="1:33" ht="27">
      <c r="A1" s="1" t="s">
        <v>0</v>
      </c>
      <c r="B1" s="2"/>
      <c r="C1" s="2"/>
      <c r="D1" s="2"/>
      <c r="AA1" s="3"/>
      <c r="AB1" s="2"/>
      <c r="AC1" s="2"/>
      <c r="AD1" s="2"/>
    </row>
    <row r="2" spans="1:33">
      <c r="A2" s="4">
        <v>1.49E-2</v>
      </c>
      <c r="B2" s="2"/>
      <c r="C2" s="2"/>
      <c r="D2" s="2"/>
      <c r="AA2" s="3"/>
      <c r="AB2" s="2"/>
      <c r="AC2" s="2"/>
      <c r="AD2" s="2"/>
      <c r="AG2" t="s">
        <v>60</v>
      </c>
    </row>
    <row r="3" spans="1:33" ht="27">
      <c r="A3" s="1" t="s">
        <v>1</v>
      </c>
      <c r="B3" s="2"/>
      <c r="C3" s="3"/>
      <c r="D3" s="2"/>
      <c r="AA3" s="3"/>
      <c r="AB3" s="3"/>
      <c r="AC3" s="2"/>
      <c r="AD3" s="2"/>
    </row>
    <row r="4" spans="1:33">
      <c r="A4" s="4">
        <v>5.0000000000000001E-4</v>
      </c>
      <c r="B4" s="2"/>
      <c r="C4" s="3"/>
      <c r="D4" s="2"/>
      <c r="AA4" s="3"/>
      <c r="AB4" s="3"/>
      <c r="AC4" s="2"/>
      <c r="AD4" s="2"/>
    </row>
    <row r="5" spans="1:33" ht="27">
      <c r="A5" s="1" t="s">
        <v>53</v>
      </c>
      <c r="B5" s="2"/>
      <c r="C5" s="5"/>
      <c r="D5" s="2"/>
      <c r="AA5" s="5"/>
      <c r="AB5" s="5"/>
      <c r="AC5" s="2"/>
      <c r="AD5" s="2"/>
    </row>
    <row r="6" spans="1:33">
      <c r="A6" s="6">
        <v>8000</v>
      </c>
      <c r="B6" s="14"/>
      <c r="C6" s="5"/>
      <c r="D6" s="2"/>
      <c r="AA6" s="5"/>
      <c r="AB6" s="5"/>
      <c r="AC6" s="2"/>
      <c r="AD6" s="2"/>
    </row>
    <row r="7" spans="1:33" hidden="1">
      <c r="A7">
        <f>A6/100*18.5</f>
        <v>1480</v>
      </c>
      <c r="B7" s="17"/>
      <c r="C7" s="5"/>
      <c r="D7" s="2"/>
      <c r="AA7" s="5"/>
      <c r="AB7" s="5"/>
      <c r="AC7" s="2"/>
      <c r="AD7" s="2"/>
    </row>
    <row r="8" spans="1:33" hidden="1">
      <c r="B8" s="2"/>
      <c r="C8" s="2"/>
      <c r="D8" s="2"/>
      <c r="AA8" s="2"/>
      <c r="AB8" s="2"/>
      <c r="AC8" s="2"/>
      <c r="AD8" s="2"/>
    </row>
    <row r="9" spans="1:33" ht="27">
      <c r="A9" s="7" t="s">
        <v>2</v>
      </c>
      <c r="B9" s="2"/>
      <c r="C9" s="2"/>
      <c r="D9" s="2"/>
      <c r="AA9" s="2"/>
      <c r="AB9" s="2"/>
      <c r="AC9" s="2"/>
      <c r="AD9" s="2"/>
    </row>
    <row r="10" spans="1:33">
      <c r="A10" s="4">
        <v>0.08</v>
      </c>
      <c r="B10" s="2"/>
      <c r="C10" s="2"/>
      <c r="D10" s="2"/>
      <c r="AA10" s="2"/>
      <c r="AB10" s="2"/>
      <c r="AC10" s="2"/>
      <c r="AD10" s="2"/>
    </row>
    <row r="11" spans="1:33" ht="27">
      <c r="A11" s="7" t="s">
        <v>3</v>
      </c>
      <c r="B11" s="2"/>
      <c r="C11" s="2"/>
      <c r="D11" s="2"/>
      <c r="AA11" s="2"/>
      <c r="AB11" s="2"/>
      <c r="AC11" s="2"/>
      <c r="AD11" s="2"/>
    </row>
    <row r="12" spans="1:33">
      <c r="A12" s="8">
        <v>30</v>
      </c>
      <c r="B12" s="2"/>
      <c r="C12" s="2"/>
      <c r="D12" s="2"/>
      <c r="AA12" s="2"/>
      <c r="AB12" s="2"/>
      <c r="AC12" s="2"/>
      <c r="AD12" s="2"/>
    </row>
    <row r="13" spans="1:33" ht="15">
      <c r="B13" s="9" t="s">
        <v>3</v>
      </c>
      <c r="C13" s="9" t="s">
        <v>4</v>
      </c>
      <c r="D13" s="9" t="s">
        <v>5</v>
      </c>
      <c r="E13" s="9" t="s">
        <v>6</v>
      </c>
      <c r="G13" s="10" t="s">
        <v>0</v>
      </c>
      <c r="H13" s="10" t="s">
        <v>1</v>
      </c>
      <c r="AA13" s="9" t="s">
        <v>7</v>
      </c>
      <c r="AB13" s="9" t="s">
        <v>8</v>
      </c>
      <c r="AC13" s="9" t="s">
        <v>9</v>
      </c>
      <c r="AD13" s="9" t="s">
        <v>10</v>
      </c>
    </row>
    <row r="14" spans="1:33" ht="15">
      <c r="A14" t="str">
        <f>IF(B14=67,"פרישה לפנסיה","")</f>
        <v/>
      </c>
      <c r="B14" s="16">
        <f>A12</f>
        <v>30</v>
      </c>
      <c r="C14" s="11" t="s">
        <v>11</v>
      </c>
      <c r="D14" s="12">
        <f>H14+G14</f>
        <v>274.21440000000001</v>
      </c>
      <c r="E14" s="13">
        <f>AD14-H14-G14</f>
        <v>18906.585599999999</v>
      </c>
      <c r="G14" s="14">
        <f>AA14*A$2</f>
        <v>264.62400000000002</v>
      </c>
      <c r="H14" s="15">
        <f>AD14*A$4</f>
        <v>9.5904000000000007</v>
      </c>
      <c r="I14" t="str">
        <f t="shared" ref="I14:I61" si="0">IF(B14=67,"פרישה לפנסיה","")</f>
        <v/>
      </c>
      <c r="Z14">
        <f>IF(A14=$AG$2,0,AA14)</f>
        <v>17760</v>
      </c>
      <c r="AA14" s="14">
        <f>A$7*12</f>
        <v>17760</v>
      </c>
      <c r="AB14" s="14">
        <f>AA14</f>
        <v>17760</v>
      </c>
      <c r="AC14" s="14">
        <f>AB14*A$10</f>
        <v>1420.8</v>
      </c>
      <c r="AD14" s="12">
        <f t="shared" ref="AD14:AD55" si="1">AB14+AC14</f>
        <v>19180.8</v>
      </c>
    </row>
    <row r="15" spans="1:33" ht="15">
      <c r="A15" t="str">
        <f t="shared" ref="A15:A61" si="2">IF(B15=67,"פרישה לפנסיה","")</f>
        <v/>
      </c>
      <c r="B15" s="16">
        <f>B14+1</f>
        <v>31</v>
      </c>
      <c r="C15" s="11" t="s">
        <v>12</v>
      </c>
      <c r="D15" s="12">
        <f t="shared" ref="D15:D55" si="3">H15+G15</f>
        <v>284.42395622399999</v>
      </c>
      <c r="E15" s="13">
        <f>AD15-H15-G15</f>
        <v>39315.488491775992</v>
      </c>
      <c r="G15" s="14">
        <f>AA15*A$2</f>
        <v>264.62400000000002</v>
      </c>
      <c r="H15" s="15">
        <f>AD15*A$4</f>
        <v>19.799956223999999</v>
      </c>
      <c r="I15" t="str">
        <f t="shared" si="0"/>
        <v/>
      </c>
      <c r="Z15">
        <f t="shared" ref="Z15:Z61" si="4">IF(A15=$AG$2,0,AA15)</f>
        <v>17760</v>
      </c>
      <c r="AA15" s="14">
        <f>A$7*12</f>
        <v>17760</v>
      </c>
      <c r="AB15" s="14">
        <f>AA15+E14</f>
        <v>36666.585599999999</v>
      </c>
      <c r="AC15" s="14">
        <f>AB15*A$10</f>
        <v>2933.3268480000002</v>
      </c>
      <c r="AD15" s="12">
        <f>AB15+AC15</f>
        <v>39599.912447999995</v>
      </c>
    </row>
    <row r="16" spans="1:33" ht="15">
      <c r="A16" t="str">
        <f t="shared" si="2"/>
        <v/>
      </c>
      <c r="B16" s="16">
        <f t="shared" ref="B16:B61" si="5">B15+1</f>
        <v>32</v>
      </c>
      <c r="C16" s="11" t="s">
        <v>13</v>
      </c>
      <c r="D16" s="12">
        <f t="shared" si="3"/>
        <v>295.44476378555908</v>
      </c>
      <c r="E16" s="13">
        <f>AD16-H16-G16</f>
        <v>61346.08280733251</v>
      </c>
      <c r="G16" s="14">
        <f>AA16*A$2</f>
        <v>264.62400000000002</v>
      </c>
      <c r="H16" s="15">
        <f>AD16*A$4</f>
        <v>30.820763785559038</v>
      </c>
      <c r="I16" t="str">
        <f t="shared" si="0"/>
        <v/>
      </c>
      <c r="Z16">
        <f t="shared" si="4"/>
        <v>17760</v>
      </c>
      <c r="AA16" s="14">
        <f>A$7*12</f>
        <v>17760</v>
      </c>
      <c r="AB16" s="14">
        <f t="shared" ref="AB16:AB61" si="6">Z16+E15</f>
        <v>57075.488491775992</v>
      </c>
      <c r="AC16" s="14">
        <f>AB16*A$10</f>
        <v>4566.0390793420793</v>
      </c>
      <c r="AD16" s="12">
        <f t="shared" si="1"/>
        <v>61641.527571118073</v>
      </c>
    </row>
    <row r="17" spans="1:30" ht="15">
      <c r="A17" t="str">
        <f t="shared" si="2"/>
        <v/>
      </c>
      <c r="B17" s="16">
        <f t="shared" si="5"/>
        <v>33</v>
      </c>
      <c r="C17" s="11" t="s">
        <v>14</v>
      </c>
      <c r="D17" s="12">
        <f t="shared" si="3"/>
        <v>307.3412847159596</v>
      </c>
      <c r="E17" s="13">
        <f>AD17-H17-G17</f>
        <v>85127.228147203161</v>
      </c>
      <c r="G17" s="14">
        <f>AA17*A$2</f>
        <v>264.62400000000002</v>
      </c>
      <c r="H17" s="15">
        <f>AD17*A$4</f>
        <v>42.717284715959558</v>
      </c>
      <c r="I17" t="str">
        <f t="shared" si="0"/>
        <v/>
      </c>
      <c r="Z17">
        <f t="shared" si="4"/>
        <v>17760</v>
      </c>
      <c r="AA17" s="14">
        <f>A$7*12</f>
        <v>17760</v>
      </c>
      <c r="AB17" s="14">
        <f t="shared" si="6"/>
        <v>79106.08280733251</v>
      </c>
      <c r="AC17" s="14">
        <f>AB17*A$10</f>
        <v>6328.4866245866006</v>
      </c>
      <c r="AD17" s="12">
        <f t="shared" si="1"/>
        <v>85434.56943191911</v>
      </c>
    </row>
    <row r="18" spans="1:30" ht="15">
      <c r="A18" t="str">
        <f t="shared" si="2"/>
        <v/>
      </c>
      <c r="B18" s="16">
        <f t="shared" si="5"/>
        <v>34</v>
      </c>
      <c r="C18" s="11" t="s">
        <v>15</v>
      </c>
      <c r="D18" s="12">
        <f t="shared" si="3"/>
        <v>320.18310319948972</v>
      </c>
      <c r="E18" s="13">
        <f>AD18-H18-G18</f>
        <v>110798.02329577993</v>
      </c>
      <c r="G18" s="14">
        <f>AA18*A$2</f>
        <v>264.62400000000002</v>
      </c>
      <c r="H18" s="15">
        <f>AD18*A$4</f>
        <v>55.559103199489705</v>
      </c>
      <c r="I18" t="str">
        <f t="shared" si="0"/>
        <v/>
      </c>
      <c r="Z18">
        <f t="shared" si="4"/>
        <v>17760</v>
      </c>
      <c r="AA18" s="14">
        <f>A$7*12</f>
        <v>17760</v>
      </c>
      <c r="AB18" s="14">
        <f t="shared" si="6"/>
        <v>102887.22814720316</v>
      </c>
      <c r="AC18" s="14">
        <f>AB18*A$10</f>
        <v>8230.9782517762524</v>
      </c>
      <c r="AD18" s="12">
        <f t="shared" si="1"/>
        <v>111118.20639897941</v>
      </c>
    </row>
    <row r="19" spans="1:30" ht="15">
      <c r="A19" t="str">
        <f t="shared" si="2"/>
        <v/>
      </c>
      <c r="B19" s="16">
        <f t="shared" si="5"/>
        <v>35</v>
      </c>
      <c r="C19" s="11" t="s">
        <v>16</v>
      </c>
      <c r="D19" s="12">
        <f t="shared" si="3"/>
        <v>334.04533257972116</v>
      </c>
      <c r="E19" s="13">
        <f>AD19-H19-G19</f>
        <v>138508.61982686259</v>
      </c>
      <c r="G19" s="14">
        <f>AA19*A$2</f>
        <v>264.62400000000002</v>
      </c>
      <c r="H19" s="15">
        <f>AD19*A$4</f>
        <v>69.421332579721167</v>
      </c>
      <c r="I19" t="str">
        <f t="shared" si="0"/>
        <v/>
      </c>
      <c r="Z19">
        <f t="shared" si="4"/>
        <v>17760</v>
      </c>
      <c r="AA19" s="14">
        <f>A$7*12</f>
        <v>17760</v>
      </c>
      <c r="AB19" s="14">
        <f t="shared" si="6"/>
        <v>128558.02329577993</v>
      </c>
      <c r="AC19" s="14">
        <f>AB19*A$10</f>
        <v>10284.641863662395</v>
      </c>
      <c r="AD19" s="12">
        <f t="shared" si="1"/>
        <v>138842.66515944232</v>
      </c>
    </row>
    <row r="20" spans="1:30" ht="15">
      <c r="A20" t="str">
        <f t="shared" si="2"/>
        <v/>
      </c>
      <c r="B20" s="16">
        <f t="shared" si="5"/>
        <v>36</v>
      </c>
      <c r="C20" s="11" t="s">
        <v>17</v>
      </c>
      <c r="D20" s="12">
        <f t="shared" si="3"/>
        <v>349.00905470650582</v>
      </c>
      <c r="E20" s="13">
        <f>AD20-H20-G20</f>
        <v>168421.10035830506</v>
      </c>
      <c r="G20" s="14">
        <f>AA20*A$2</f>
        <v>264.62400000000002</v>
      </c>
      <c r="H20" s="15">
        <f>AD20*A$4</f>
        <v>84.385054706505798</v>
      </c>
      <c r="I20" t="str">
        <f t="shared" si="0"/>
        <v/>
      </c>
      <c r="Z20">
        <f t="shared" si="4"/>
        <v>17760</v>
      </c>
      <c r="AA20" s="14">
        <f>A$7*12</f>
        <v>17760</v>
      </c>
      <c r="AB20" s="14">
        <f t="shared" si="6"/>
        <v>156268.61982686259</v>
      </c>
      <c r="AC20" s="14">
        <f>AB20*A$10</f>
        <v>12501.489586149008</v>
      </c>
      <c r="AD20" s="12">
        <f t="shared" si="1"/>
        <v>168770.10941301158</v>
      </c>
    </row>
    <row r="21" spans="1:30" ht="15">
      <c r="A21" t="str">
        <f t="shared" si="2"/>
        <v/>
      </c>
      <c r="B21" s="16">
        <f t="shared" si="5"/>
        <v>37</v>
      </c>
      <c r="C21" s="11" t="s">
        <v>18</v>
      </c>
      <c r="D21" s="12">
        <f t="shared" si="3"/>
        <v>365.16179419348475</v>
      </c>
      <c r="E21" s="13">
        <f>AD21-H21-G21</f>
        <v>200710.42659277597</v>
      </c>
      <c r="G21" s="14">
        <f>AA21*A$2</f>
        <v>264.62400000000002</v>
      </c>
      <c r="H21" s="15">
        <f>AD21*A$4</f>
        <v>100.53779419348473</v>
      </c>
      <c r="I21" t="str">
        <f t="shared" si="0"/>
        <v/>
      </c>
      <c r="Z21">
        <f t="shared" si="4"/>
        <v>17760</v>
      </c>
      <c r="AA21" s="14">
        <f>A$7*12</f>
        <v>17760</v>
      </c>
      <c r="AB21" s="14">
        <f t="shared" si="6"/>
        <v>186181.10035830506</v>
      </c>
      <c r="AC21" s="14">
        <f>AB21*A$10</f>
        <v>14894.488028664406</v>
      </c>
      <c r="AD21" s="12">
        <f t="shared" si="1"/>
        <v>201075.58838696947</v>
      </c>
    </row>
    <row r="22" spans="1:30" ht="15">
      <c r="A22" t="str">
        <f t="shared" si="2"/>
        <v/>
      </c>
      <c r="B22" s="16">
        <f t="shared" si="5"/>
        <v>38</v>
      </c>
      <c r="C22" s="11" t="s">
        <v>19</v>
      </c>
      <c r="D22" s="12">
        <f t="shared" si="3"/>
        <v>382.59803036009907</v>
      </c>
      <c r="E22" s="13">
        <f>AD22-H22-G22</f>
        <v>235565.46268983796</v>
      </c>
      <c r="G22" s="14">
        <f>AA22*A$2</f>
        <v>264.62400000000002</v>
      </c>
      <c r="H22" s="15">
        <f>AD22*A$4</f>
        <v>117.97403036009904</v>
      </c>
      <c r="I22" t="str">
        <f t="shared" si="0"/>
        <v/>
      </c>
      <c r="Z22">
        <f t="shared" si="4"/>
        <v>17760</v>
      </c>
      <c r="AA22" s="14">
        <f>A$7*12</f>
        <v>17760</v>
      </c>
      <c r="AB22" s="14">
        <f t="shared" si="6"/>
        <v>218470.42659277597</v>
      </c>
      <c r="AC22" s="14">
        <f>AB22*A$10</f>
        <v>17477.634127422079</v>
      </c>
      <c r="AD22" s="12">
        <f t="shared" si="1"/>
        <v>235948.06072019806</v>
      </c>
    </row>
    <row r="23" spans="1:30" ht="15">
      <c r="A23" t="str">
        <f t="shared" si="2"/>
        <v/>
      </c>
      <c r="B23" s="16">
        <f t="shared" si="5"/>
        <v>39</v>
      </c>
      <c r="C23" s="11" t="s">
        <v>20</v>
      </c>
      <c r="D23" s="12">
        <f t="shared" si="3"/>
        <v>401.4197498525125</v>
      </c>
      <c r="E23" s="13">
        <f>AD23-H23-G23</f>
        <v>273190.07995517249</v>
      </c>
      <c r="G23" s="14">
        <f>AA23*A$2</f>
        <v>264.62400000000002</v>
      </c>
      <c r="H23" s="15">
        <f>AD23*A$4</f>
        <v>136.7957498525125</v>
      </c>
      <c r="I23" t="str">
        <f t="shared" si="0"/>
        <v/>
      </c>
      <c r="Z23">
        <f t="shared" si="4"/>
        <v>17760</v>
      </c>
      <c r="AA23" s="14">
        <f>A$7*12</f>
        <v>17760</v>
      </c>
      <c r="AB23" s="14">
        <f t="shared" si="6"/>
        <v>253325.46268983796</v>
      </c>
      <c r="AC23" s="14">
        <f>AB23*A$10</f>
        <v>20266.037015187037</v>
      </c>
      <c r="AD23" s="12">
        <f t="shared" si="1"/>
        <v>273591.49970502499</v>
      </c>
    </row>
    <row r="24" spans="1:30" ht="15">
      <c r="A24" t="str">
        <f t="shared" si="2"/>
        <v/>
      </c>
      <c r="B24" s="16">
        <f t="shared" si="5"/>
        <v>40</v>
      </c>
      <c r="C24" s="11" t="s">
        <v>21</v>
      </c>
      <c r="D24" s="12">
        <f t="shared" si="3"/>
        <v>421.73704317579313</v>
      </c>
      <c r="E24" s="13">
        <f>AD24-H24-G24</f>
        <v>313804.34930841048</v>
      </c>
      <c r="G24" s="14">
        <f>AA24*A$2</f>
        <v>264.62400000000002</v>
      </c>
      <c r="H24" s="15">
        <f>AD24*A$4</f>
        <v>157.11304317579314</v>
      </c>
      <c r="I24" t="str">
        <f t="shared" si="0"/>
        <v/>
      </c>
      <c r="Z24">
        <f t="shared" si="4"/>
        <v>17760</v>
      </c>
      <c r="AA24" s="14">
        <f>A$7*12</f>
        <v>17760</v>
      </c>
      <c r="AB24" s="14">
        <f t="shared" si="6"/>
        <v>290950.07995517249</v>
      </c>
      <c r="AC24" s="14">
        <f>AB24*A$10</f>
        <v>23276.006396413799</v>
      </c>
      <c r="AD24" s="12">
        <f t="shared" si="1"/>
        <v>314226.08635158627</v>
      </c>
    </row>
    <row r="25" spans="1:30" ht="15">
      <c r="A25" t="str">
        <f t="shared" si="2"/>
        <v/>
      </c>
      <c r="B25" s="16">
        <f t="shared" si="5"/>
        <v>41</v>
      </c>
      <c r="C25" s="11" t="s">
        <v>22</v>
      </c>
      <c r="D25" s="12">
        <f t="shared" si="3"/>
        <v>443.66874862654169</v>
      </c>
      <c r="E25" s="13">
        <f>AD25-H25-G25</f>
        <v>357645.82850445679</v>
      </c>
      <c r="G25" s="14">
        <f>AA25*A$2</f>
        <v>264.62400000000002</v>
      </c>
      <c r="H25" s="15">
        <f>AD25*A$4</f>
        <v>179.04474862654166</v>
      </c>
      <c r="I25" t="str">
        <f t="shared" si="0"/>
        <v/>
      </c>
      <c r="Z25">
        <f t="shared" si="4"/>
        <v>17760</v>
      </c>
      <c r="AA25" s="14">
        <f>A$7*12</f>
        <v>17760</v>
      </c>
      <c r="AB25" s="14">
        <f t="shared" si="6"/>
        <v>331564.34930841048</v>
      </c>
      <c r="AC25" s="14">
        <f>AB25*A$10</f>
        <v>26525.147944672841</v>
      </c>
      <c r="AD25" s="12">
        <f t="shared" si="1"/>
        <v>358089.49725308333</v>
      </c>
    </row>
    <row r="26" spans="1:30" ht="15">
      <c r="A26" t="str">
        <f t="shared" si="2"/>
        <v/>
      </c>
      <c r="B26" s="16">
        <f t="shared" si="5"/>
        <v>42</v>
      </c>
      <c r="C26" s="11" t="s">
        <v>23</v>
      </c>
      <c r="D26" s="12">
        <f t="shared" si="3"/>
        <v>467.34314739240665</v>
      </c>
      <c r="E26" s="13">
        <f>AD26-H26-G26</f>
        <v>404970.95163742086</v>
      </c>
      <c r="G26" s="14">
        <f>AA26*A$2</f>
        <v>264.62400000000002</v>
      </c>
      <c r="H26" s="15">
        <f>AD26*A$4</f>
        <v>202.71914739240665</v>
      </c>
      <c r="I26" t="str">
        <f t="shared" si="0"/>
        <v/>
      </c>
      <c r="Z26">
        <f t="shared" si="4"/>
        <v>17760</v>
      </c>
      <c r="AA26" s="14">
        <f>A$7*12</f>
        <v>17760</v>
      </c>
      <c r="AB26" s="14">
        <f t="shared" si="6"/>
        <v>375405.82850445679</v>
      </c>
      <c r="AC26" s="14">
        <f>AB26*A$10</f>
        <v>30032.466280356544</v>
      </c>
      <c r="AD26" s="12">
        <f t="shared" si="1"/>
        <v>405438.2947848133</v>
      </c>
    </row>
    <row r="27" spans="1:30" ht="15">
      <c r="A27" t="str">
        <f t="shared" si="2"/>
        <v/>
      </c>
      <c r="B27" s="16">
        <f t="shared" si="5"/>
        <v>43</v>
      </c>
      <c r="C27" s="11" t="s">
        <v>24</v>
      </c>
      <c r="D27" s="12">
        <f t="shared" si="3"/>
        <v>492.89871388420727</v>
      </c>
      <c r="E27" s="13">
        <f>AD27-H27-G27</f>
        <v>456056.52905453031</v>
      </c>
      <c r="G27" s="14">
        <f>AA27*A$2</f>
        <v>264.62400000000002</v>
      </c>
      <c r="H27" s="15">
        <f>AD27*A$4</f>
        <v>228.27471388420727</v>
      </c>
      <c r="I27" t="str">
        <f t="shared" si="0"/>
        <v/>
      </c>
      <c r="Z27">
        <f t="shared" si="4"/>
        <v>17760</v>
      </c>
      <c r="AA27" s="14">
        <f>A$7*12</f>
        <v>17760</v>
      </c>
      <c r="AB27" s="14">
        <f t="shared" si="6"/>
        <v>422730.95163742086</v>
      </c>
      <c r="AC27" s="14">
        <f>AB27*A$10</f>
        <v>33818.476130993673</v>
      </c>
      <c r="AD27" s="12">
        <f t="shared" si="1"/>
        <v>456549.42776841455</v>
      </c>
    </row>
    <row r="28" spans="1:30" ht="15">
      <c r="A28" t="str">
        <f t="shared" si="2"/>
        <v/>
      </c>
      <c r="B28" s="16">
        <f t="shared" si="5"/>
        <v>44</v>
      </c>
      <c r="C28" s="11" t="s">
        <v>25</v>
      </c>
      <c r="D28" s="12">
        <f t="shared" si="3"/>
        <v>520.48492568944641</v>
      </c>
      <c r="E28" s="13">
        <f>AD28-H28-G28</f>
        <v>511201.36645320326</v>
      </c>
      <c r="G28" s="14">
        <f>AA28*A$2</f>
        <v>264.62400000000002</v>
      </c>
      <c r="H28" s="15">
        <f>AD28*A$4</f>
        <v>255.86092568944636</v>
      </c>
      <c r="I28" t="str">
        <f t="shared" si="0"/>
        <v/>
      </c>
      <c r="Z28">
        <f t="shared" si="4"/>
        <v>17760</v>
      </c>
      <c r="AA28" s="14">
        <f>A$7*12</f>
        <v>17760</v>
      </c>
      <c r="AB28" s="14">
        <f t="shared" si="6"/>
        <v>473816.52905453031</v>
      </c>
      <c r="AC28" s="14">
        <f>AB28*A$10</f>
        <v>37905.322324362423</v>
      </c>
      <c r="AD28" s="12">
        <f t="shared" si="1"/>
        <v>511721.85137889272</v>
      </c>
    </row>
    <row r="29" spans="1:30" ht="15">
      <c r="A29" t="str">
        <f t="shared" si="2"/>
        <v/>
      </c>
      <c r="B29" s="16">
        <f t="shared" si="5"/>
        <v>45</v>
      </c>
      <c r="C29" s="11" t="s">
        <v>26</v>
      </c>
      <c r="D29" s="12">
        <f t="shared" si="3"/>
        <v>550.26313788472976</v>
      </c>
      <c r="E29" s="13">
        <f>AD29-H29-G29</f>
        <v>570728.01263157488</v>
      </c>
      <c r="G29" s="14">
        <f>AA29*A$2</f>
        <v>264.62400000000002</v>
      </c>
      <c r="H29" s="15">
        <f>AD29*A$4</f>
        <v>285.63913788472979</v>
      </c>
      <c r="I29" t="str">
        <f t="shared" si="0"/>
        <v/>
      </c>
      <c r="Z29">
        <f t="shared" si="4"/>
        <v>17760</v>
      </c>
      <c r="AA29" s="14">
        <f>A$7*12</f>
        <v>17760</v>
      </c>
      <c r="AB29" s="14">
        <f t="shared" si="6"/>
        <v>528961.36645320326</v>
      </c>
      <c r="AC29" s="14">
        <f>AB29*A$10</f>
        <v>42316.909316256264</v>
      </c>
      <c r="AD29" s="12">
        <f t="shared" si="1"/>
        <v>571278.27576945955</v>
      </c>
    </row>
    <row r="30" spans="1:30" ht="15">
      <c r="A30" t="str">
        <f t="shared" si="2"/>
        <v/>
      </c>
      <c r="B30" s="16">
        <f t="shared" si="5"/>
        <v>46</v>
      </c>
      <c r="C30" s="11" t="s">
        <v>27</v>
      </c>
      <c r="D30" s="12">
        <f t="shared" si="3"/>
        <v>582.4075268210504</v>
      </c>
      <c r="E30" s="13">
        <f>AD30-H30-G30</f>
        <v>634984.64611527987</v>
      </c>
      <c r="G30" s="14">
        <f>AA30*A$2</f>
        <v>264.62400000000002</v>
      </c>
      <c r="H30" s="15">
        <f>AD30*A$4</f>
        <v>317.78352682105043</v>
      </c>
      <c r="I30" t="str">
        <f t="shared" si="0"/>
        <v/>
      </c>
      <c r="Z30">
        <f t="shared" si="4"/>
        <v>17760</v>
      </c>
      <c r="AA30" s="14">
        <f>A$7*12</f>
        <v>17760</v>
      </c>
      <c r="AB30" s="14">
        <f t="shared" si="6"/>
        <v>588488.01263157488</v>
      </c>
      <c r="AC30" s="14">
        <f>AB30*A$10</f>
        <v>47079.041010525994</v>
      </c>
      <c r="AD30" s="12">
        <f t="shared" si="1"/>
        <v>635567.05364210089</v>
      </c>
    </row>
    <row r="31" spans="1:30" ht="15">
      <c r="A31" t="str">
        <f t="shared" si="2"/>
        <v/>
      </c>
      <c r="B31" s="16">
        <f t="shared" si="5"/>
        <v>47</v>
      </c>
      <c r="C31" s="11" t="s">
        <v>28</v>
      </c>
      <c r="D31" s="12">
        <f t="shared" si="3"/>
        <v>617.10610890225121</v>
      </c>
      <c r="E31" s="13">
        <f>AD31-H31-G31</f>
        <v>704347.11169559998</v>
      </c>
      <c r="G31" s="14">
        <f>AA31*A$2</f>
        <v>264.62400000000002</v>
      </c>
      <c r="H31" s="15">
        <f>AD31*A$4</f>
        <v>352.48210890225113</v>
      </c>
      <c r="I31" t="str">
        <f t="shared" si="0"/>
        <v/>
      </c>
      <c r="Z31">
        <f t="shared" si="4"/>
        <v>17760</v>
      </c>
      <c r="AA31" s="14">
        <f>A$7*12</f>
        <v>17760</v>
      </c>
      <c r="AB31" s="14">
        <f t="shared" si="6"/>
        <v>652744.64611527987</v>
      </c>
      <c r="AC31" s="14">
        <f>AB31*A$10</f>
        <v>52219.571689222394</v>
      </c>
      <c r="AD31" s="12">
        <f t="shared" si="1"/>
        <v>704964.21780450223</v>
      </c>
    </row>
    <row r="32" spans="1:30" ht="15">
      <c r="A32" t="str">
        <f t="shared" si="2"/>
        <v/>
      </c>
      <c r="B32" s="16">
        <f t="shared" si="5"/>
        <v>48</v>
      </c>
      <c r="C32" s="11" t="s">
        <v>29</v>
      </c>
      <c r="D32" s="12">
        <f t="shared" si="3"/>
        <v>654.56184031562407</v>
      </c>
      <c r="E32" s="13">
        <f>AD32-H32-G32</f>
        <v>779221.11879093235</v>
      </c>
      <c r="G32" s="14">
        <f>AA32*A$2</f>
        <v>264.62400000000002</v>
      </c>
      <c r="H32" s="15">
        <f>AD32*A$4</f>
        <v>389.93784031562399</v>
      </c>
      <c r="I32" t="str">
        <f t="shared" si="0"/>
        <v/>
      </c>
      <c r="Z32">
        <f t="shared" si="4"/>
        <v>17760</v>
      </c>
      <c r="AA32" s="14">
        <f>A$7*12</f>
        <v>17760</v>
      </c>
      <c r="AB32" s="14">
        <f t="shared" si="6"/>
        <v>722107.11169559998</v>
      </c>
      <c r="AC32" s="14">
        <f>AB32*A$10</f>
        <v>57768.568935648</v>
      </c>
      <c r="AD32" s="12">
        <f t="shared" si="1"/>
        <v>779875.68063124793</v>
      </c>
    </row>
    <row r="33" spans="1:30" ht="15">
      <c r="A33" t="str">
        <f t="shared" si="2"/>
        <v/>
      </c>
      <c r="B33" s="16">
        <f t="shared" si="5"/>
        <v>49</v>
      </c>
      <c r="C33" s="11" t="s">
        <v>30</v>
      </c>
      <c r="D33" s="12">
        <f t="shared" si="3"/>
        <v>694.99380414710345</v>
      </c>
      <c r="E33" s="13">
        <f>AD33-H33-G33</f>
        <v>860044.6144900599</v>
      </c>
      <c r="G33" s="14">
        <f>AA33*A$2</f>
        <v>264.62400000000002</v>
      </c>
      <c r="H33" s="15">
        <f>AD33*A$4</f>
        <v>430.36980414710348</v>
      </c>
      <c r="I33" t="str">
        <f t="shared" si="0"/>
        <v/>
      </c>
      <c r="Z33">
        <f t="shared" si="4"/>
        <v>17760</v>
      </c>
      <c r="AA33" s="14">
        <f>A$7*12</f>
        <v>17760</v>
      </c>
      <c r="AB33" s="14">
        <f t="shared" si="6"/>
        <v>796981.11879093235</v>
      </c>
      <c r="AC33" s="14">
        <f>AB33*A$10</f>
        <v>63758.489503274592</v>
      </c>
      <c r="AD33" s="12">
        <f t="shared" si="1"/>
        <v>860739.6082942069</v>
      </c>
    </row>
    <row r="34" spans="1:30" ht="15">
      <c r="A34" t="str">
        <f t="shared" si="2"/>
        <v/>
      </c>
      <c r="B34" s="16">
        <f t="shared" si="5"/>
        <v>50</v>
      </c>
      <c r="C34" s="11" t="s">
        <v>31</v>
      </c>
      <c r="D34" s="12">
        <f t="shared" si="3"/>
        <v>738.63849182463241</v>
      </c>
      <c r="E34" s="13">
        <f>AD34-H34-G34</f>
        <v>947290.34515744005</v>
      </c>
      <c r="G34" s="14">
        <f>AA34*A$2</f>
        <v>264.62400000000002</v>
      </c>
      <c r="H34" s="15">
        <f>AD34*A$4</f>
        <v>474.01449182463233</v>
      </c>
      <c r="I34" t="str">
        <f t="shared" si="0"/>
        <v/>
      </c>
      <c r="Z34">
        <f t="shared" si="4"/>
        <v>17760</v>
      </c>
      <c r="AA34" s="14">
        <f>A$7*12</f>
        <v>17760</v>
      </c>
      <c r="AB34" s="14">
        <f t="shared" si="6"/>
        <v>877804.6144900599</v>
      </c>
      <c r="AC34" s="14">
        <f>AB34*A$10</f>
        <v>70224.369159204798</v>
      </c>
      <c r="AD34" s="12">
        <f t="shared" si="1"/>
        <v>948028.98364926467</v>
      </c>
    </row>
    <row r="35" spans="1:30" ht="15">
      <c r="A35" t="str">
        <f t="shared" si="2"/>
        <v/>
      </c>
      <c r="B35" s="16">
        <f t="shared" si="5"/>
        <v>51</v>
      </c>
      <c r="C35" s="11" t="s">
        <v>32</v>
      </c>
      <c r="D35" s="12">
        <f t="shared" si="3"/>
        <v>785.75118638501772</v>
      </c>
      <c r="E35" s="13">
        <f>AD35-H35-G35</f>
        <v>1041468.6215836504</v>
      </c>
      <c r="G35" s="14">
        <f>AA35*A$2</f>
        <v>264.62400000000002</v>
      </c>
      <c r="H35" s="15">
        <f>AD35*A$4</f>
        <v>521.12718638501769</v>
      </c>
      <c r="I35" t="str">
        <f t="shared" si="0"/>
        <v/>
      </c>
      <c r="Z35">
        <f t="shared" si="4"/>
        <v>17760</v>
      </c>
      <c r="AA35" s="14">
        <f>A$7*12</f>
        <v>17760</v>
      </c>
      <c r="AB35" s="14">
        <f t="shared" si="6"/>
        <v>965050.34515744005</v>
      </c>
      <c r="AC35" s="14">
        <f>AB35*A$10</f>
        <v>77204.027612595208</v>
      </c>
      <c r="AD35" s="12">
        <f t="shared" si="1"/>
        <v>1042254.3727700353</v>
      </c>
    </row>
    <row r="36" spans="1:30" ht="15">
      <c r="A36" t="str">
        <f t="shared" si="2"/>
        <v/>
      </c>
      <c r="B36" s="16">
        <f t="shared" si="5"/>
        <v>52</v>
      </c>
      <c r="C36" s="11" t="s">
        <v>33</v>
      </c>
      <c r="D36" s="12">
        <f t="shared" si="3"/>
        <v>836.60745565517118</v>
      </c>
      <c r="E36" s="13">
        <f>AD36-H36-G36</f>
        <v>1143130.3038546871</v>
      </c>
      <c r="G36" s="14">
        <f>AA36*A$2</f>
        <v>264.62400000000002</v>
      </c>
      <c r="H36" s="15">
        <f>AD36*A$4</f>
        <v>571.98345565517116</v>
      </c>
      <c r="I36" t="str">
        <f t="shared" si="0"/>
        <v/>
      </c>
      <c r="Z36">
        <f t="shared" si="4"/>
        <v>17760</v>
      </c>
      <c r="AA36" s="14">
        <f>A$7*12</f>
        <v>17760</v>
      </c>
      <c r="AB36" s="14">
        <f t="shared" si="6"/>
        <v>1059228.6215836504</v>
      </c>
      <c r="AC36" s="14">
        <f>AB36*A$10</f>
        <v>84738.289726692034</v>
      </c>
      <c r="AD36" s="12">
        <f t="shared" si="1"/>
        <v>1143966.9113103424</v>
      </c>
    </row>
    <row r="37" spans="1:30" ht="15">
      <c r="A37" t="str">
        <f t="shared" si="2"/>
        <v/>
      </c>
      <c r="B37" s="16">
        <f t="shared" si="5"/>
        <v>53</v>
      </c>
      <c r="C37" s="11" t="s">
        <v>34</v>
      </c>
      <c r="D37" s="12">
        <f t="shared" si="3"/>
        <v>891.50476408153111</v>
      </c>
      <c r="E37" s="13">
        <f>AD37-H37-G37</f>
        <v>1252870.0233989805</v>
      </c>
      <c r="G37" s="14">
        <f>AA37*A$2</f>
        <v>264.62400000000002</v>
      </c>
      <c r="H37" s="15">
        <f>AD37*A$4</f>
        <v>626.88076408153108</v>
      </c>
      <c r="I37" t="str">
        <f t="shared" si="0"/>
        <v/>
      </c>
      <c r="Z37">
        <f t="shared" si="4"/>
        <v>17760</v>
      </c>
      <c r="AA37" s="14">
        <f>A$7*12</f>
        <v>17760</v>
      </c>
      <c r="AB37" s="14">
        <f t="shared" si="6"/>
        <v>1160890.3038546871</v>
      </c>
      <c r="AC37" s="14">
        <f>AB37*A$10</f>
        <v>92871.224308374978</v>
      </c>
      <c r="AD37" s="12">
        <f t="shared" si="1"/>
        <v>1253761.5281630622</v>
      </c>
    </row>
    <row r="38" spans="1:30" ht="15">
      <c r="A38" t="str">
        <f t="shared" si="2"/>
        <v/>
      </c>
      <c r="B38" s="16">
        <f t="shared" si="5"/>
        <v>54</v>
      </c>
      <c r="C38" s="11" t="s">
        <v>35</v>
      </c>
      <c r="D38" s="12">
        <f t="shared" si="3"/>
        <v>950.76421263544955</v>
      </c>
      <c r="E38" s="13">
        <f>AD38-H38-G38</f>
        <v>1371329.6610582634</v>
      </c>
      <c r="G38" s="14">
        <f>AA38*A$2</f>
        <v>264.62400000000002</v>
      </c>
      <c r="H38" s="15">
        <f>AD38*A$4</f>
        <v>686.14021263544953</v>
      </c>
      <c r="I38" t="str">
        <f t="shared" si="0"/>
        <v/>
      </c>
      <c r="Z38">
        <f t="shared" si="4"/>
        <v>17760</v>
      </c>
      <c r="AA38" s="14">
        <f>A$7*12</f>
        <v>17760</v>
      </c>
      <c r="AB38" s="14">
        <f t="shared" si="6"/>
        <v>1270630.0233989805</v>
      </c>
      <c r="AC38" s="14">
        <f>AB38*A$10</f>
        <v>101650.40187191844</v>
      </c>
      <c r="AD38" s="12">
        <f t="shared" si="1"/>
        <v>1372280.425270899</v>
      </c>
    </row>
    <row r="39" spans="1:30" ht="15">
      <c r="A39" t="str">
        <f t="shared" si="2"/>
        <v/>
      </c>
      <c r="B39" s="16">
        <f t="shared" si="5"/>
        <v>55</v>
      </c>
      <c r="C39" s="11" t="s">
        <v>36</v>
      </c>
      <c r="D39" s="12">
        <f t="shared" si="3"/>
        <v>1014.7324169714623</v>
      </c>
      <c r="E39" s="13">
        <f>AD39-H39-G39</f>
        <v>1499202.1015259528</v>
      </c>
      <c r="G39" s="14">
        <f>AA39*A$2</f>
        <v>264.62400000000002</v>
      </c>
      <c r="H39" s="15">
        <f>AD39*A$4</f>
        <v>750.10841697146225</v>
      </c>
      <c r="I39" t="str">
        <f t="shared" si="0"/>
        <v/>
      </c>
      <c r="Z39">
        <f t="shared" si="4"/>
        <v>17760</v>
      </c>
      <c r="AA39" s="14">
        <f>A$7*12</f>
        <v>17760</v>
      </c>
      <c r="AB39" s="14">
        <f t="shared" si="6"/>
        <v>1389089.6610582634</v>
      </c>
      <c r="AC39" s="14">
        <f>AB39*A$10</f>
        <v>111127.17288466108</v>
      </c>
      <c r="AD39" s="12">
        <f t="shared" si="1"/>
        <v>1500216.8339429244</v>
      </c>
    </row>
    <row r="40" spans="1:30" ht="15">
      <c r="A40" t="str">
        <f t="shared" si="2"/>
        <v/>
      </c>
      <c r="B40" s="16">
        <f t="shared" si="5"/>
        <v>56</v>
      </c>
      <c r="C40" s="11" t="s">
        <v>37</v>
      </c>
      <c r="D40" s="12">
        <f t="shared" si="3"/>
        <v>1083.7835348240146</v>
      </c>
      <c r="E40" s="13">
        <f>AD40-H40-G40</f>
        <v>1637235.2861132049</v>
      </c>
      <c r="G40" s="14">
        <f>AA40*A$2</f>
        <v>264.62400000000002</v>
      </c>
      <c r="H40" s="15">
        <f>AD40*A$4</f>
        <v>819.15953482401449</v>
      </c>
      <c r="I40" t="str">
        <f t="shared" si="0"/>
        <v/>
      </c>
      <c r="Z40">
        <f t="shared" si="4"/>
        <v>17760</v>
      </c>
      <c r="AA40" s="14">
        <f>A$7*12</f>
        <v>17760</v>
      </c>
      <c r="AB40" s="14">
        <f t="shared" si="6"/>
        <v>1516962.1015259528</v>
      </c>
      <c r="AC40" s="14">
        <f>AB40*A$10</f>
        <v>121356.96812207623</v>
      </c>
      <c r="AD40" s="12">
        <f t="shared" si="1"/>
        <v>1638319.069648029</v>
      </c>
    </row>
    <row r="41" spans="1:30" ht="15">
      <c r="A41" t="str">
        <f t="shared" si="2"/>
        <v/>
      </c>
      <c r="B41" s="16">
        <f t="shared" si="5"/>
        <v>57</v>
      </c>
      <c r="C41" s="11" t="s">
        <v>38</v>
      </c>
      <c r="D41" s="12">
        <f t="shared" si="3"/>
        <v>1158.3214545011306</v>
      </c>
      <c r="E41" s="13">
        <f>AD41-H41-G41</f>
        <v>1786236.58754776</v>
      </c>
      <c r="G41" s="14">
        <f>AA41*A$2</f>
        <v>264.62400000000002</v>
      </c>
      <c r="H41" s="15">
        <f>AD41*A$4</f>
        <v>893.69745450113066</v>
      </c>
      <c r="I41" t="str">
        <f t="shared" si="0"/>
        <v/>
      </c>
      <c r="Z41">
        <f t="shared" si="4"/>
        <v>17760</v>
      </c>
      <c r="AA41" s="14">
        <f>A$7*12</f>
        <v>17760</v>
      </c>
      <c r="AB41" s="14">
        <f t="shared" si="6"/>
        <v>1654995.2861132049</v>
      </c>
      <c r="AC41" s="14">
        <f>AB41*A$10</f>
        <v>132399.62288905639</v>
      </c>
      <c r="AD41" s="12">
        <f t="shared" si="1"/>
        <v>1787394.9090022612</v>
      </c>
    </row>
    <row r="42" spans="1:30" ht="15">
      <c r="A42" t="str">
        <f t="shared" si="2"/>
        <v/>
      </c>
      <c r="B42" s="16">
        <f t="shared" si="5"/>
        <v>58</v>
      </c>
      <c r="C42" s="11" t="s">
        <v>39</v>
      </c>
      <c r="D42" s="12">
        <f t="shared" si="3"/>
        <v>1238.7821572757903</v>
      </c>
      <c r="E42" s="13">
        <f>AD42-H42-G42</f>
        <v>1947077.5323943049</v>
      </c>
      <c r="G42" s="14">
        <f>AA42*A$2</f>
        <v>264.62400000000002</v>
      </c>
      <c r="H42" s="15">
        <f>AD42*A$4</f>
        <v>974.15815727579036</v>
      </c>
      <c r="I42" t="str">
        <f t="shared" si="0"/>
        <v/>
      </c>
      <c r="Z42">
        <f t="shared" si="4"/>
        <v>17760</v>
      </c>
      <c r="AA42" s="14">
        <f>A$7*12</f>
        <v>17760</v>
      </c>
      <c r="AB42" s="14">
        <f t="shared" si="6"/>
        <v>1803996.58754776</v>
      </c>
      <c r="AC42" s="14">
        <f>AB42*A$10</f>
        <v>144319.72700382079</v>
      </c>
      <c r="AD42" s="12">
        <f t="shared" si="1"/>
        <v>1948316.3145515807</v>
      </c>
    </row>
    <row r="43" spans="1:30" ht="15">
      <c r="A43" t="str">
        <f t="shared" si="2"/>
        <v/>
      </c>
      <c r="B43" s="16">
        <f t="shared" si="5"/>
        <v>59</v>
      </c>
      <c r="C43" s="11" t="s">
        <v>40</v>
      </c>
      <c r="D43" s="12">
        <f t="shared" si="3"/>
        <v>1325.6362674929246</v>
      </c>
      <c r="E43" s="13">
        <f>AD43-H43-G43</f>
        <v>2120698.8987183566</v>
      </c>
      <c r="G43" s="14">
        <f>AA43*A$2</f>
        <v>264.62400000000002</v>
      </c>
      <c r="H43" s="15">
        <f>AD43*A$4</f>
        <v>1061.0122674929246</v>
      </c>
      <c r="I43" t="str">
        <f t="shared" si="0"/>
        <v/>
      </c>
      <c r="Z43">
        <f t="shared" si="4"/>
        <v>17760</v>
      </c>
      <c r="AA43" s="14">
        <f>A$7*12</f>
        <v>17760</v>
      </c>
      <c r="AB43" s="14">
        <f t="shared" si="6"/>
        <v>1964837.5323943049</v>
      </c>
      <c r="AC43" s="14">
        <f>AB43*A$10</f>
        <v>157187.00259154438</v>
      </c>
      <c r="AD43" s="12">
        <f t="shared" si="1"/>
        <v>2122024.5349858492</v>
      </c>
    </row>
    <row r="44" spans="1:30" ht="15">
      <c r="A44" t="str">
        <f t="shared" si="2"/>
        <v/>
      </c>
      <c r="B44" s="16">
        <f t="shared" si="5"/>
        <v>60</v>
      </c>
      <c r="C44" s="11" t="s">
        <v>41</v>
      </c>
      <c r="D44" s="12">
        <f t="shared" si="3"/>
        <v>1419.3918053079126</v>
      </c>
      <c r="E44" s="13">
        <f>AD44-H44-G44</f>
        <v>2308116.2188105173</v>
      </c>
      <c r="G44" s="14">
        <f>AA44*A$2</f>
        <v>264.62400000000002</v>
      </c>
      <c r="H44" s="15">
        <f>AD44*A$4</f>
        <v>1154.7678053079126</v>
      </c>
      <c r="I44" t="str">
        <f t="shared" si="0"/>
        <v/>
      </c>
      <c r="Z44">
        <f t="shared" si="4"/>
        <v>17760</v>
      </c>
      <c r="AA44" s="14">
        <f>A$7*12</f>
        <v>17760</v>
      </c>
      <c r="AB44" s="14">
        <f t="shared" si="6"/>
        <v>2138458.8987183566</v>
      </c>
      <c r="AC44" s="14">
        <f>AB44*A$10</f>
        <v>171076.71189746854</v>
      </c>
      <c r="AD44" s="12">
        <f t="shared" si="1"/>
        <v>2309535.6106158253</v>
      </c>
    </row>
    <row r="45" spans="1:30" ht="15">
      <c r="A45" t="str">
        <f t="shared" si="2"/>
        <v/>
      </c>
      <c r="B45" s="16">
        <f t="shared" si="5"/>
        <v>61</v>
      </c>
      <c r="C45" s="11" t="s">
        <v>42</v>
      </c>
      <c r="D45" s="12">
        <f t="shared" si="3"/>
        <v>1520.5971581576794</v>
      </c>
      <c r="E45" s="13">
        <f>AD45-H45-G45</f>
        <v>2510425.7191572008</v>
      </c>
      <c r="G45" s="14">
        <f>AA45*A$2</f>
        <v>264.62400000000002</v>
      </c>
      <c r="H45" s="15">
        <f>AD45*A$4</f>
        <v>1255.9731581576793</v>
      </c>
      <c r="I45" t="str">
        <f t="shared" si="0"/>
        <v/>
      </c>
      <c r="Z45">
        <f t="shared" si="4"/>
        <v>17760</v>
      </c>
      <c r="AA45" s="14">
        <f>A$7*12</f>
        <v>17760</v>
      </c>
      <c r="AB45" s="14">
        <f t="shared" si="6"/>
        <v>2325876.2188105173</v>
      </c>
      <c r="AC45" s="14">
        <f>AB45*A$10</f>
        <v>186070.0975048414</v>
      </c>
      <c r="AD45" s="12">
        <f t="shared" si="1"/>
        <v>2511946.3163153585</v>
      </c>
    </row>
    <row r="46" spans="1:30" ht="15">
      <c r="A46" t="str">
        <f t="shared" si="2"/>
        <v/>
      </c>
      <c r="B46" s="16">
        <f t="shared" si="5"/>
        <v>62</v>
      </c>
      <c r="C46" s="11" t="s">
        <v>43</v>
      </c>
      <c r="D46" s="12">
        <f t="shared" si="3"/>
        <v>1629.8442883448886</v>
      </c>
      <c r="E46" s="13">
        <f>AD46-H46-G46</f>
        <v>2728810.7324014325</v>
      </c>
      <c r="G46" s="14">
        <f>AA46*A$2</f>
        <v>264.62400000000002</v>
      </c>
      <c r="H46" s="15">
        <f>AD46*A$4</f>
        <v>1365.2202883448886</v>
      </c>
      <c r="I46" t="str">
        <f t="shared" si="0"/>
        <v/>
      </c>
      <c r="Z46">
        <f t="shared" si="4"/>
        <v>17760</v>
      </c>
      <c r="AA46" s="14">
        <f>A$7*12</f>
        <v>17760</v>
      </c>
      <c r="AB46" s="14">
        <f t="shared" si="6"/>
        <v>2528185.7191572008</v>
      </c>
      <c r="AC46" s="14">
        <f>AB46*A$10</f>
        <v>202254.85753257608</v>
      </c>
      <c r="AD46" s="12">
        <f t="shared" si="1"/>
        <v>2730440.576689777</v>
      </c>
    </row>
    <row r="47" spans="1:30" ht="15">
      <c r="A47" t="str">
        <f t="shared" si="2"/>
        <v/>
      </c>
      <c r="B47" s="16">
        <f t="shared" si="5"/>
        <v>63</v>
      </c>
      <c r="C47" s="11" t="s">
        <v>44</v>
      </c>
      <c r="D47" s="12">
        <f t="shared" si="3"/>
        <v>1747.7721954967737</v>
      </c>
      <c r="E47" s="13">
        <f>AD47-H47-G47</f>
        <v>2964548.6187980506</v>
      </c>
      <c r="G47" s="14">
        <f>AA47*A$2</f>
        <v>264.62400000000002</v>
      </c>
      <c r="H47" s="15">
        <f>AD47*A$4</f>
        <v>1483.1481954967737</v>
      </c>
      <c r="I47" t="str">
        <f t="shared" si="0"/>
        <v/>
      </c>
      <c r="Z47">
        <f t="shared" si="4"/>
        <v>17760</v>
      </c>
      <c r="AA47" s="14">
        <f>A$7*12</f>
        <v>17760</v>
      </c>
      <c r="AB47" s="14">
        <f t="shared" si="6"/>
        <v>2746570.7324014325</v>
      </c>
      <c r="AC47" s="14">
        <f>AB47*A$10</f>
        <v>219725.6585921146</v>
      </c>
      <c r="AD47" s="12">
        <f t="shared" si="1"/>
        <v>2966296.3909935472</v>
      </c>
    </row>
    <row r="48" spans="1:30" ht="15">
      <c r="A48" t="str">
        <f t="shared" si="2"/>
        <v/>
      </c>
      <c r="B48" s="16">
        <f t="shared" si="5"/>
        <v>64</v>
      </c>
      <c r="C48" s="11" t="s">
        <v>45</v>
      </c>
      <c r="D48" s="12">
        <f t="shared" si="3"/>
        <v>1875.0706541509473</v>
      </c>
      <c r="E48" s="13">
        <f>AD48-H48-G48</f>
        <v>3219018.2376477439</v>
      </c>
      <c r="G48" s="14">
        <f>AA48*A$2</f>
        <v>264.62400000000002</v>
      </c>
      <c r="H48" s="15">
        <f>AD48*A$4</f>
        <v>1610.4466541509473</v>
      </c>
      <c r="I48" t="str">
        <f t="shared" si="0"/>
        <v/>
      </c>
      <c r="Z48">
        <f t="shared" si="4"/>
        <v>17760</v>
      </c>
      <c r="AA48" s="14">
        <f>A$7*12</f>
        <v>17760</v>
      </c>
      <c r="AB48" s="14">
        <f t="shared" si="6"/>
        <v>2982308.6187980506</v>
      </c>
      <c r="AC48" s="14">
        <f>AB48*A$10</f>
        <v>238584.68950384404</v>
      </c>
      <c r="AD48" s="12">
        <f t="shared" si="1"/>
        <v>3220893.3083018945</v>
      </c>
    </row>
    <row r="49" spans="1:30" ht="15">
      <c r="A49" t="str">
        <f t="shared" si="2"/>
        <v/>
      </c>
      <c r="B49" s="16">
        <f t="shared" si="5"/>
        <v>65</v>
      </c>
      <c r="C49" s="11" t="s">
        <v>46</v>
      </c>
      <c r="D49" s="12">
        <f t="shared" si="3"/>
        <v>2012.4842483297818</v>
      </c>
      <c r="E49" s="13">
        <f>AD49-H49-G49</f>
        <v>3493708.012411234</v>
      </c>
      <c r="G49" s="14">
        <f>AA49*A$2</f>
        <v>264.62400000000002</v>
      </c>
      <c r="H49" s="15">
        <f>AD49*A$4</f>
        <v>1747.8602483297818</v>
      </c>
      <c r="I49" t="str">
        <f t="shared" si="0"/>
        <v/>
      </c>
      <c r="Z49">
        <f t="shared" si="4"/>
        <v>17760</v>
      </c>
      <c r="AA49" s="14">
        <f>A$7*12</f>
        <v>17760</v>
      </c>
      <c r="AB49" s="14">
        <f t="shared" si="6"/>
        <v>3236778.2376477439</v>
      </c>
      <c r="AC49" s="14">
        <f>AB49*A$10</f>
        <v>258942.25901181952</v>
      </c>
      <c r="AD49" s="12">
        <f t="shared" si="1"/>
        <v>3495720.4966595634</v>
      </c>
    </row>
    <row r="50" spans="1:30" ht="15">
      <c r="A50" t="str">
        <f t="shared" si="2"/>
        <v/>
      </c>
      <c r="B50" s="16">
        <f t="shared" si="5"/>
        <v>66</v>
      </c>
      <c r="C50" s="11" t="s">
        <v>47</v>
      </c>
      <c r="D50" s="12">
        <f t="shared" si="3"/>
        <v>2160.8167267020663</v>
      </c>
      <c r="E50" s="13">
        <f>AD50-H50-G50</f>
        <v>3790224.6366774309</v>
      </c>
      <c r="G50" s="14">
        <f>AA50*A$2</f>
        <v>264.62400000000002</v>
      </c>
      <c r="H50" s="15">
        <f>AD50*A$4</f>
        <v>1896.1927267020665</v>
      </c>
      <c r="I50" t="str">
        <f t="shared" si="0"/>
        <v/>
      </c>
      <c r="Z50">
        <f t="shared" si="4"/>
        <v>17760</v>
      </c>
      <c r="AA50" s="14">
        <f>A$7*12</f>
        <v>17760</v>
      </c>
      <c r="AB50" s="14">
        <f t="shared" si="6"/>
        <v>3511468.012411234</v>
      </c>
      <c r="AC50" s="14">
        <f>AB50*A$10</f>
        <v>280917.44099289872</v>
      </c>
      <c r="AD50" s="12">
        <f t="shared" si="1"/>
        <v>3792385.4534041327</v>
      </c>
    </row>
    <row r="51" spans="1:30" ht="15">
      <c r="A51" t="str">
        <f t="shared" si="2"/>
        <v>פרישה לפנסיה</v>
      </c>
      <c r="B51" s="16">
        <f t="shared" si="5"/>
        <v>67</v>
      </c>
      <c r="C51" s="11" t="s">
        <v>48</v>
      </c>
      <c r="D51" s="12">
        <f t="shared" si="3"/>
        <v>2311.3453038058128</v>
      </c>
      <c r="E51" s="13">
        <f>AD51-H51-G51</f>
        <v>4091131.2623078199</v>
      </c>
      <c r="G51" s="14">
        <f>AA51*A$2</f>
        <v>264.62400000000002</v>
      </c>
      <c r="H51" s="15">
        <f>AD51*A$4</f>
        <v>2046.7213038058128</v>
      </c>
      <c r="I51" t="str">
        <f t="shared" si="0"/>
        <v>פרישה לפנסיה</v>
      </c>
      <c r="Z51">
        <f>IF(A51=$AG$2,0,AA51)</f>
        <v>0</v>
      </c>
      <c r="AA51" s="14">
        <f>A$7*12</f>
        <v>17760</v>
      </c>
      <c r="AB51" s="14">
        <f t="shared" si="6"/>
        <v>3790224.6366774309</v>
      </c>
      <c r="AC51" s="14">
        <f>AB51*A$10</f>
        <v>303217.97093419445</v>
      </c>
      <c r="AD51" s="12">
        <f t="shared" si="1"/>
        <v>4093442.6076116255</v>
      </c>
    </row>
    <row r="52" spans="1:30" ht="15">
      <c r="A52" t="str">
        <f t="shared" si="2"/>
        <v/>
      </c>
      <c r="B52" s="16">
        <f t="shared" si="5"/>
        <v>68</v>
      </c>
      <c r="C52" s="11" t="s">
        <v>49</v>
      </c>
      <c r="D52" s="12">
        <f t="shared" si="3"/>
        <v>2483.4252816462231</v>
      </c>
      <c r="E52" s="13">
        <f>AD52-H52-G52</f>
        <v>4435119.1380107999</v>
      </c>
      <c r="G52" s="14">
        <f>AA52*A$2</f>
        <v>264.62400000000002</v>
      </c>
      <c r="H52" s="15">
        <f>AD52*A$4</f>
        <v>2218.8012816462228</v>
      </c>
      <c r="I52" t="str">
        <f t="shared" si="0"/>
        <v/>
      </c>
      <c r="Z52">
        <f>IF(A52=$AG$2,0,AA52)</f>
        <v>17760</v>
      </c>
      <c r="AA52" s="14">
        <f>A$7*12</f>
        <v>17760</v>
      </c>
      <c r="AB52" s="14">
        <f t="shared" si="6"/>
        <v>4108891.2623078199</v>
      </c>
      <c r="AC52" s="14">
        <f>AB52*A$10</f>
        <v>328711.30098462559</v>
      </c>
      <c r="AD52" s="12">
        <f t="shared" si="1"/>
        <v>4437602.5632924456</v>
      </c>
    </row>
    <row r="53" spans="1:30" ht="15">
      <c r="A53" t="str">
        <f t="shared" si="2"/>
        <v/>
      </c>
      <c r="B53" s="16">
        <f t="shared" si="5"/>
        <v>69</v>
      </c>
      <c r="C53" s="11" t="s">
        <v>50</v>
      </c>
      <c r="D53" s="12">
        <f t="shared" si="3"/>
        <v>2669.1787345258317</v>
      </c>
      <c r="E53" s="13">
        <f>AD53-H53-G53</f>
        <v>4806440.2903171377</v>
      </c>
      <c r="G53" s="14">
        <f>AA53*A$2</f>
        <v>264.62400000000002</v>
      </c>
      <c r="H53" s="15">
        <f>AD53*A$4</f>
        <v>2404.5547345258319</v>
      </c>
      <c r="I53" t="str">
        <f t="shared" si="0"/>
        <v/>
      </c>
      <c r="Z53">
        <f t="shared" si="4"/>
        <v>17760</v>
      </c>
      <c r="AA53" s="14">
        <f>A$7*12</f>
        <v>17760</v>
      </c>
      <c r="AB53" s="14">
        <f t="shared" si="6"/>
        <v>4452879.1380107999</v>
      </c>
      <c r="AC53" s="14">
        <f>AB53*A$10</f>
        <v>356230.331040864</v>
      </c>
      <c r="AD53" s="12">
        <f t="shared" si="1"/>
        <v>4809109.4690516638</v>
      </c>
    </row>
    <row r="54" spans="1:30" ht="15">
      <c r="A54" t="str">
        <f t="shared" si="2"/>
        <v/>
      </c>
      <c r="B54" s="16">
        <f t="shared" si="5"/>
        <v>70</v>
      </c>
      <c r="C54" s="11" t="s">
        <v>51</v>
      </c>
      <c r="D54" s="12">
        <f t="shared" si="3"/>
        <v>2869.6921567712543</v>
      </c>
      <c r="E54" s="13">
        <f>AD54-H54-G54</f>
        <v>5207266.6213857373</v>
      </c>
      <c r="G54" s="14">
        <f>AA54*A$2</f>
        <v>264.62400000000002</v>
      </c>
      <c r="H54" s="15">
        <f>AD54*A$4</f>
        <v>2605.0681567712545</v>
      </c>
      <c r="I54" t="str">
        <f t="shared" si="0"/>
        <v/>
      </c>
      <c r="Z54">
        <f t="shared" si="4"/>
        <v>17760</v>
      </c>
      <c r="AA54" s="14">
        <f>A$7*12</f>
        <v>17760</v>
      </c>
      <c r="AB54" s="14">
        <f t="shared" si="6"/>
        <v>4824200.2903171377</v>
      </c>
      <c r="AC54" s="14">
        <f>AB54*A$10</f>
        <v>385936.02322537103</v>
      </c>
      <c r="AD54" s="12">
        <f t="shared" si="1"/>
        <v>5210136.3135425085</v>
      </c>
    </row>
    <row r="55" spans="1:30" ht="15">
      <c r="A55" t="str">
        <f t="shared" si="2"/>
        <v/>
      </c>
      <c r="B55" s="16">
        <f t="shared" si="5"/>
        <v>71</v>
      </c>
      <c r="C55" s="11" t="s">
        <v>52</v>
      </c>
      <c r="D55" s="12">
        <f t="shared" si="3"/>
        <v>3086.1383755482984</v>
      </c>
      <c r="E55" s="13">
        <f>AD55-H55-G55</f>
        <v>5639942.6127210483</v>
      </c>
      <c r="G55" s="14">
        <f>AA55*A$2</f>
        <v>264.62400000000002</v>
      </c>
      <c r="H55" s="15">
        <f>AD55*A$4</f>
        <v>2821.5143755482982</v>
      </c>
      <c r="I55" t="str">
        <f t="shared" si="0"/>
        <v/>
      </c>
      <c r="Z55">
        <f t="shared" si="4"/>
        <v>17760</v>
      </c>
      <c r="AA55" s="14">
        <f>A$7*12</f>
        <v>17760</v>
      </c>
      <c r="AB55" s="14">
        <f t="shared" si="6"/>
        <v>5225026.6213857373</v>
      </c>
      <c r="AC55" s="14">
        <f>AB55*A$10</f>
        <v>418002.12971085898</v>
      </c>
      <c r="AD55" s="12">
        <f t="shared" si="1"/>
        <v>5643028.751096596</v>
      </c>
    </row>
    <row r="56" spans="1:30" ht="15">
      <c r="A56" t="str">
        <f t="shared" si="2"/>
        <v/>
      </c>
      <c r="B56" s="16">
        <f t="shared" si="5"/>
        <v>72</v>
      </c>
      <c r="C56" s="11" t="s">
        <v>54</v>
      </c>
      <c r="D56" s="12">
        <f t="shared" ref="D56:D61" si="7">H56+G56</f>
        <v>3319.783410869366</v>
      </c>
      <c r="E56" s="13">
        <f>AD56-H56-G56</f>
        <v>6106999.0383278625</v>
      </c>
      <c r="G56" s="14">
        <f>AA56*A$2</f>
        <v>264.62400000000002</v>
      </c>
      <c r="H56" s="15">
        <f>AD56*A$4</f>
        <v>3055.1594108693662</v>
      </c>
      <c r="I56" t="str">
        <f t="shared" si="0"/>
        <v/>
      </c>
      <c r="Z56">
        <f t="shared" si="4"/>
        <v>17760</v>
      </c>
      <c r="AA56" s="14">
        <f>A$7*12</f>
        <v>17760</v>
      </c>
      <c r="AB56" s="14">
        <f t="shared" si="6"/>
        <v>5657702.6127210483</v>
      </c>
      <c r="AC56" s="14">
        <f>AB56*A$10</f>
        <v>452616.20901768387</v>
      </c>
      <c r="AD56" s="12">
        <f t="shared" ref="AD56:AD61" si="8">AB56+AC56</f>
        <v>6110318.821738732</v>
      </c>
    </row>
    <row r="57" spans="1:30" ht="15">
      <c r="A57" t="str">
        <f t="shared" si="2"/>
        <v/>
      </c>
      <c r="B57" s="16">
        <f t="shared" si="5"/>
        <v>73</v>
      </c>
      <c r="C57" s="11" t="s">
        <v>55</v>
      </c>
      <c r="D57" s="12">
        <f t="shared" si="7"/>
        <v>3571.9938806970458</v>
      </c>
      <c r="E57" s="13">
        <f>AD57-H57-G57</f>
        <v>6611167.7675133953</v>
      </c>
      <c r="G57" s="14">
        <f>AA57*A$2</f>
        <v>264.62400000000002</v>
      </c>
      <c r="H57" s="15">
        <f>AD57*A$4</f>
        <v>3307.369880697046</v>
      </c>
      <c r="I57" t="str">
        <f t="shared" si="0"/>
        <v/>
      </c>
      <c r="Z57">
        <f t="shared" si="4"/>
        <v>17760</v>
      </c>
      <c r="AA57" s="14">
        <f>A$7*12</f>
        <v>17760</v>
      </c>
      <c r="AB57" s="14">
        <f t="shared" si="6"/>
        <v>6124759.0383278625</v>
      </c>
      <c r="AC57" s="14">
        <f>AB57*A$10</f>
        <v>489980.72306622902</v>
      </c>
      <c r="AD57" s="12">
        <f t="shared" si="8"/>
        <v>6614739.7613940919</v>
      </c>
    </row>
    <row r="58" spans="1:30" ht="15">
      <c r="A58" t="str">
        <f t="shared" si="2"/>
        <v/>
      </c>
      <c r="B58" s="16">
        <f t="shared" si="5"/>
        <v>74</v>
      </c>
      <c r="C58" s="11" t="s">
        <v>56</v>
      </c>
      <c r="D58" s="12">
        <f t="shared" si="7"/>
        <v>3844.2449944572336</v>
      </c>
      <c r="E58" s="13">
        <f>AD58-H58-G58</f>
        <v>7155397.7439200105</v>
      </c>
      <c r="G58" s="14">
        <f>AA58*A$2</f>
        <v>264.62400000000002</v>
      </c>
      <c r="H58" s="15">
        <f>AD58*A$4</f>
        <v>3579.6209944572338</v>
      </c>
      <c r="I58" t="str">
        <f t="shared" si="0"/>
        <v/>
      </c>
      <c r="Z58">
        <f t="shared" si="4"/>
        <v>17760</v>
      </c>
      <c r="AA58" s="14">
        <f>A$7*12</f>
        <v>17760</v>
      </c>
      <c r="AB58" s="14">
        <f t="shared" si="6"/>
        <v>6628927.7675133953</v>
      </c>
      <c r="AC58" s="14">
        <f>AB58*A$10</f>
        <v>530314.22140107164</v>
      </c>
      <c r="AD58" s="12">
        <f t="shared" si="8"/>
        <v>7159241.9889144674</v>
      </c>
    </row>
    <row r="59" spans="1:30" ht="15">
      <c r="A59" t="str">
        <f t="shared" si="2"/>
        <v/>
      </c>
      <c r="B59" s="16">
        <f t="shared" si="5"/>
        <v>75</v>
      </c>
      <c r="C59" s="11" t="s">
        <v>57</v>
      </c>
      <c r="D59" s="12">
        <f t="shared" si="7"/>
        <v>4138.1291817168058</v>
      </c>
      <c r="E59" s="13">
        <f>AD59-H59-G59</f>
        <v>7742872.234251895</v>
      </c>
      <c r="G59" s="14">
        <f>AA59*A$2</f>
        <v>264.62400000000002</v>
      </c>
      <c r="H59" s="15">
        <f>AD59*A$4</f>
        <v>3873.505181716806</v>
      </c>
      <c r="I59" t="str">
        <f t="shared" si="0"/>
        <v/>
      </c>
      <c r="Z59">
        <f t="shared" si="4"/>
        <v>17760</v>
      </c>
      <c r="AA59" s="14">
        <f>A$7*12</f>
        <v>17760</v>
      </c>
      <c r="AB59" s="14">
        <f t="shared" si="6"/>
        <v>7173157.7439200105</v>
      </c>
      <c r="AC59" s="14">
        <f>AB59*A$10</f>
        <v>573852.61951360083</v>
      </c>
      <c r="AD59" s="12">
        <f t="shared" si="8"/>
        <v>7747010.3634336116</v>
      </c>
    </row>
    <row r="60" spans="1:30" ht="15">
      <c r="A60" t="str">
        <f t="shared" si="2"/>
        <v/>
      </c>
      <c r="B60" s="16">
        <f t="shared" si="5"/>
        <v>76</v>
      </c>
      <c r="C60" s="11" t="s">
        <v>58</v>
      </c>
      <c r="D60" s="12">
        <f t="shared" si="7"/>
        <v>4455.3654064960228</v>
      </c>
      <c r="E60" s="13">
        <f>AD60-H60-G60</f>
        <v>8377027.4475855511</v>
      </c>
      <c r="G60" s="14">
        <f>AA60*A$2</f>
        <v>264.62400000000002</v>
      </c>
      <c r="H60" s="15">
        <f>AD60*A$4</f>
        <v>4190.741406496023</v>
      </c>
      <c r="I60" t="str">
        <f t="shared" si="0"/>
        <v/>
      </c>
      <c r="Z60">
        <f t="shared" si="4"/>
        <v>17760</v>
      </c>
      <c r="AA60" s="14">
        <f>A$7*12</f>
        <v>17760</v>
      </c>
      <c r="AB60" s="14">
        <f t="shared" si="6"/>
        <v>7760632.234251895</v>
      </c>
      <c r="AC60" s="14">
        <f>AB60*A$10</f>
        <v>620850.5787401516</v>
      </c>
      <c r="AD60" s="12">
        <f t="shared" si="8"/>
        <v>8381482.8129920466</v>
      </c>
    </row>
    <row r="61" spans="1:30" ht="15">
      <c r="A61" t="str">
        <f t="shared" si="2"/>
        <v/>
      </c>
      <c r="B61" s="16">
        <f t="shared" si="5"/>
        <v>77</v>
      </c>
      <c r="C61" s="11" t="s">
        <v>59</v>
      </c>
      <c r="D61" s="12">
        <f t="shared" si="7"/>
        <v>4797.8092216961977</v>
      </c>
      <c r="E61" s="13">
        <f>AD61-H61-G61</f>
        <v>9061572.6341706999</v>
      </c>
      <c r="G61" s="14">
        <f>AA61*A$2</f>
        <v>264.62400000000002</v>
      </c>
      <c r="H61" s="15">
        <f>AD61*A$4</f>
        <v>4533.1852216961979</v>
      </c>
      <c r="I61" t="str">
        <f t="shared" si="0"/>
        <v/>
      </c>
      <c r="Z61">
        <f t="shared" si="4"/>
        <v>17760</v>
      </c>
      <c r="AA61" s="14">
        <f>A$7*12</f>
        <v>17760</v>
      </c>
      <c r="AB61" s="14">
        <f t="shared" si="6"/>
        <v>8394787.4475855511</v>
      </c>
      <c r="AC61" s="14">
        <f>AB61*A$10</f>
        <v>671582.99580684409</v>
      </c>
      <c r="AD61" s="12">
        <f t="shared" si="8"/>
        <v>9066370.443392396</v>
      </c>
    </row>
  </sheetData>
  <conditionalFormatting sqref="B14:B61">
    <cfRule type="colorScale" priority="1">
      <colorScale>
        <cfvo type="num" val="67"/>
        <cfvo type="num" val="67"/>
        <color theme="0" tint="-0.499984740745262"/>
        <color theme="7" tint="-0.499984740745262"/>
      </colorScale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מלמדים</cp:lastModifiedBy>
  <dcterms:created xsi:type="dcterms:W3CDTF">2021-05-03T14:57:35Z</dcterms:created>
  <dcterms:modified xsi:type="dcterms:W3CDTF">2021-05-12T08:57:24Z</dcterms:modified>
</cp:coreProperties>
</file>