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רבקי\Desktop\"/>
    </mc:Choice>
  </mc:AlternateContent>
  <xr:revisionPtr revIDLastSave="0" documentId="13_ncr:1_{DA7078DC-5F7C-4AE4-BA14-228B672DCE5A}" xr6:coauthVersionLast="47" xr6:coauthVersionMax="47" xr10:uidLastSave="{00000000-0000-0000-0000-000000000000}"/>
  <bookViews>
    <workbookView xWindow="-108" yWindow="-108" windowWidth="23256" windowHeight="12456" tabRatio="862" firstSheet="2" activeTab="2" xr2:uid="{25A633C5-967A-41F2-8863-476B6B4EB4A1}"/>
  </bookViews>
  <sheets>
    <sheet name="הכנסות שנתי ה'תשפ&quot;ג" sheetId="10" state="hidden" r:id="rId1"/>
    <sheet name="הכנסות שנתי ה'תשפ&quot;ב" sheetId="9" state="hidden" r:id="rId2"/>
    <sheet name="הכנסות שנתי ה'תשפ&quot;ו" sheetId="18" r:id="rId3"/>
    <sheet name="חישוב לפי שנים" sheetId="12" r:id="rId4"/>
    <sheet name="הגמ&quot;ח שלנו" sheetId="7" r:id="rId5"/>
    <sheet name="חובות" sheetId="2" r:id="rId6"/>
    <sheet name="חישוב הוצאות" sheetId="6" r:id="rId7"/>
    <sheet name="הכנסות שנתי ה'תשפ&quot;ז" sheetId="26" r:id="rId8"/>
    <sheet name="הכנסות שנתי ה'תשפ&quot;ח" sheetId="20" r:id="rId9"/>
    <sheet name="הכנסות שנתי ה'תשפ''ד" sheetId="8" state="hidden" r:id="rId10"/>
    <sheet name="הכנסות שנתי ה'תשפ&quot;ט" sheetId="22" r:id="rId11"/>
    <sheet name="הכנסות שנתי ה'תש&quot;ץ" sheetId="21" r:id="rId12"/>
    <sheet name="הכנסות שנתי ה'תשצ&quot;א" sheetId="25" r:id="rId13"/>
    <sheet name="הכנסות שנתי ה'תשצ&quot;ב" sheetId="24" r:id="rId14"/>
    <sheet name="הכנסות שנתי ה'תשצ&quot;ג" sheetId="23" r:id="rId15"/>
    <sheet name="הכנסות שנתי ה'תשצ&quot;ד" sheetId="31" r:id="rId16"/>
    <sheet name="הכנסות שנתי ה'תשצ&quot;ה" sheetId="30" r:id="rId17"/>
    <sheet name="הכנסות שנתי ה'תשצ&quot;ו" sheetId="29" r:id="rId18"/>
    <sheet name="הכנסות שנתי ה'תשצ&quot;ז" sheetId="28" r:id="rId19"/>
    <sheet name="הכנסות שנתי ה'תשצ&quot;ח" sheetId="27" r:id="rId20"/>
    <sheet name="הכנסות שנתי ה'תשצ&quot;ט" sheetId="32" r:id="rId21"/>
    <sheet name="הכנסות שנתי ה'תת" sheetId="33" r:id="rId2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6" i="12" l="1"/>
  <c r="C65" i="12"/>
  <c r="C64" i="12"/>
  <c r="C63" i="12"/>
  <c r="C62" i="12"/>
  <c r="C61" i="12"/>
  <c r="C60" i="12"/>
  <c r="C59" i="12"/>
  <c r="C58" i="12"/>
  <c r="C57" i="12"/>
  <c r="C55" i="12"/>
  <c r="D66" i="12"/>
  <c r="D65" i="12"/>
  <c r="D64" i="12"/>
  <c r="D63" i="12"/>
  <c r="D62" i="12"/>
  <c r="D61" i="12"/>
  <c r="D60" i="12"/>
  <c r="D59" i="12"/>
  <c r="D58" i="12"/>
  <c r="D57" i="12"/>
  <c r="D56" i="12"/>
  <c r="C56" i="12"/>
  <c r="D55" i="12"/>
  <c r="C54" i="12"/>
  <c r="D54" i="12"/>
  <c r="D53" i="12"/>
  <c r="D52" i="12"/>
  <c r="C52" i="12"/>
  <c r="B52" i="12"/>
  <c r="B66" i="12"/>
  <c r="B65" i="12"/>
  <c r="B64" i="12"/>
  <c r="B63" i="12"/>
  <c r="B62" i="12"/>
  <c r="B61" i="12"/>
  <c r="W104" i="33"/>
  <c r="AC48" i="33"/>
  <c r="W55" i="33" s="1"/>
  <c r="W48" i="33"/>
  <c r="Q44" i="33" s="1"/>
  <c r="R42" i="33"/>
  <c r="O42" i="33"/>
  <c r="L42" i="33"/>
  <c r="I42" i="33"/>
  <c r="F42" i="33"/>
  <c r="C42" i="33"/>
  <c r="R41" i="33"/>
  <c r="O41" i="33"/>
  <c r="L41" i="33"/>
  <c r="I41" i="33"/>
  <c r="F41" i="33"/>
  <c r="C41" i="33"/>
  <c r="T37" i="33"/>
  <c r="T36" i="33"/>
  <c r="T35" i="33"/>
  <c r="T34" i="33"/>
  <c r="T33" i="33"/>
  <c r="T32" i="33"/>
  <c r="T29" i="33"/>
  <c r="T25" i="33"/>
  <c r="U22" i="33"/>
  <c r="T31" i="33" s="1"/>
  <c r="R22" i="33"/>
  <c r="T30" i="33" s="1"/>
  <c r="O22" i="33"/>
  <c r="L22" i="33"/>
  <c r="T28" i="33" s="1"/>
  <c r="I22" i="33"/>
  <c r="T27" i="33" s="1"/>
  <c r="F22" i="33"/>
  <c r="T26" i="33" s="1"/>
  <c r="C22" i="33"/>
  <c r="D44" i="33" s="1"/>
  <c r="U21" i="33"/>
  <c r="R21" i="33"/>
  <c r="O21" i="33"/>
  <c r="L21" i="33"/>
  <c r="I21" i="33"/>
  <c r="F21" i="33"/>
  <c r="C21" i="33"/>
  <c r="W104" i="32"/>
  <c r="AC48" i="32"/>
  <c r="W55" i="32" s="1"/>
  <c r="W48" i="32"/>
  <c r="Q44" i="32" s="1"/>
  <c r="R42" i="32"/>
  <c r="O42" i="32"/>
  <c r="L42" i="32"/>
  <c r="I42" i="32"/>
  <c r="F42" i="32"/>
  <c r="C42" i="32"/>
  <c r="R41" i="32"/>
  <c r="O41" i="32"/>
  <c r="L41" i="32"/>
  <c r="I41" i="32"/>
  <c r="F41" i="32"/>
  <c r="C41" i="32"/>
  <c r="T37" i="32"/>
  <c r="T36" i="32"/>
  <c r="T35" i="32"/>
  <c r="T34" i="32"/>
  <c r="T33" i="32"/>
  <c r="T32" i="32"/>
  <c r="T29" i="32"/>
  <c r="T25" i="32"/>
  <c r="U22" i="32"/>
  <c r="T31" i="32" s="1"/>
  <c r="R22" i="32"/>
  <c r="T30" i="32" s="1"/>
  <c r="O22" i="32"/>
  <c r="L22" i="32"/>
  <c r="T28" i="32" s="1"/>
  <c r="I22" i="32"/>
  <c r="T27" i="32" s="1"/>
  <c r="F22" i="32"/>
  <c r="T26" i="32" s="1"/>
  <c r="C22" i="32"/>
  <c r="D44" i="32" s="1"/>
  <c r="U21" i="32"/>
  <c r="R21" i="32"/>
  <c r="O21" i="32"/>
  <c r="L21" i="32"/>
  <c r="I21" i="32"/>
  <c r="F21" i="32"/>
  <c r="C21" i="32"/>
  <c r="W104" i="31"/>
  <c r="AC48" i="31"/>
  <c r="W48" i="31"/>
  <c r="W55" i="31" s="1"/>
  <c r="T44" i="31"/>
  <c r="R42" i="31"/>
  <c r="O42" i="31"/>
  <c r="L42" i="31"/>
  <c r="I42" i="31"/>
  <c r="F42" i="31"/>
  <c r="C42" i="31"/>
  <c r="R41" i="31"/>
  <c r="O41" i="31"/>
  <c r="L41" i="31"/>
  <c r="I41" i="31"/>
  <c r="F41" i="31"/>
  <c r="C41" i="31"/>
  <c r="T37" i="31"/>
  <c r="T36" i="31"/>
  <c r="T35" i="31"/>
  <c r="T34" i="31"/>
  <c r="T33" i="31"/>
  <c r="T32" i="31"/>
  <c r="T31" i="31"/>
  <c r="T29" i="31"/>
  <c r="T27" i="31"/>
  <c r="U22" i="31"/>
  <c r="R22" i="31"/>
  <c r="T30" i="31" s="1"/>
  <c r="O22" i="31"/>
  <c r="L22" i="31"/>
  <c r="T28" i="31" s="1"/>
  <c r="I22" i="31"/>
  <c r="F22" i="31"/>
  <c r="T26" i="31" s="1"/>
  <c r="C22" i="31"/>
  <c r="D44" i="31" s="1"/>
  <c r="B60" i="12" s="1"/>
  <c r="U21" i="31"/>
  <c r="R21" i="31"/>
  <c r="O21" i="31"/>
  <c r="L21" i="31"/>
  <c r="I21" i="31"/>
  <c r="F21" i="31"/>
  <c r="C21" i="31"/>
  <c r="W104" i="30"/>
  <c r="AC48" i="30"/>
  <c r="W55" i="30" s="1"/>
  <c r="W48" i="30"/>
  <c r="Q44" i="30"/>
  <c r="R42" i="30"/>
  <c r="O42" i="30"/>
  <c r="L42" i="30"/>
  <c r="I42" i="30"/>
  <c r="F42" i="30"/>
  <c r="C42" i="30"/>
  <c r="R41" i="30"/>
  <c r="O41" i="30"/>
  <c r="L41" i="30"/>
  <c r="I41" i="30"/>
  <c r="F41" i="30"/>
  <c r="C41" i="30"/>
  <c r="T37" i="30"/>
  <c r="T36" i="30"/>
  <c r="T35" i="30"/>
  <c r="T34" i="30"/>
  <c r="T33" i="30"/>
  <c r="T32" i="30"/>
  <c r="T30" i="30"/>
  <c r="T26" i="30"/>
  <c r="U22" i="30"/>
  <c r="T31" i="30" s="1"/>
  <c r="R22" i="30"/>
  <c r="O22" i="30"/>
  <c r="T29" i="30" s="1"/>
  <c r="L22" i="30"/>
  <c r="T28" i="30" s="1"/>
  <c r="I22" i="30"/>
  <c r="T27" i="30" s="1"/>
  <c r="F22" i="30"/>
  <c r="C22" i="30"/>
  <c r="T25" i="30" s="1"/>
  <c r="U21" i="30"/>
  <c r="R21" i="30"/>
  <c r="O21" i="30"/>
  <c r="L21" i="30"/>
  <c r="I21" i="30"/>
  <c r="F21" i="30"/>
  <c r="C21" i="30"/>
  <c r="W104" i="29"/>
  <c r="W55" i="29"/>
  <c r="AC48" i="29"/>
  <c r="W48" i="29"/>
  <c r="Q44" i="29" s="1"/>
  <c r="T44" i="29"/>
  <c r="R42" i="29"/>
  <c r="O42" i="29"/>
  <c r="L42" i="29"/>
  <c r="I42" i="29"/>
  <c r="F42" i="29"/>
  <c r="C42" i="29"/>
  <c r="R41" i="29"/>
  <c r="O41" i="29"/>
  <c r="L41" i="29"/>
  <c r="I41" i="29"/>
  <c r="F41" i="29"/>
  <c r="C41" i="29"/>
  <c r="T37" i="29"/>
  <c r="T36" i="29"/>
  <c r="T35" i="29"/>
  <c r="T34" i="29"/>
  <c r="T33" i="29"/>
  <c r="T32" i="29"/>
  <c r="T31" i="29"/>
  <c r="T27" i="29"/>
  <c r="U22" i="29"/>
  <c r="R22" i="29"/>
  <c r="T30" i="29" s="1"/>
  <c r="O22" i="29"/>
  <c r="T29" i="29" s="1"/>
  <c r="L22" i="29"/>
  <c r="T28" i="29" s="1"/>
  <c r="I22" i="29"/>
  <c r="F22" i="29"/>
  <c r="T26" i="29" s="1"/>
  <c r="C22" i="29"/>
  <c r="T25" i="29" s="1"/>
  <c r="U21" i="29"/>
  <c r="R21" i="29"/>
  <c r="O21" i="29"/>
  <c r="L21" i="29"/>
  <c r="I21" i="29"/>
  <c r="F21" i="29"/>
  <c r="C21" i="29"/>
  <c r="W104" i="28"/>
  <c r="AC48" i="28"/>
  <c r="W55" i="28" s="1"/>
  <c r="W48" i="28"/>
  <c r="Q44" i="28"/>
  <c r="R42" i="28"/>
  <c r="O42" i="28"/>
  <c r="L42" i="28"/>
  <c r="I42" i="28"/>
  <c r="F42" i="28"/>
  <c r="C42" i="28"/>
  <c r="R41" i="28"/>
  <c r="O41" i="28"/>
  <c r="L41" i="28"/>
  <c r="I41" i="28"/>
  <c r="F41" i="28"/>
  <c r="C41" i="28"/>
  <c r="T37" i="28"/>
  <c r="T36" i="28"/>
  <c r="T35" i="28"/>
  <c r="T34" i="28"/>
  <c r="T33" i="28"/>
  <c r="T32" i="28"/>
  <c r="T28" i="28"/>
  <c r="U22" i="28"/>
  <c r="T31" i="28" s="1"/>
  <c r="R22" i="28"/>
  <c r="T30" i="28" s="1"/>
  <c r="O22" i="28"/>
  <c r="T29" i="28" s="1"/>
  <c r="L22" i="28"/>
  <c r="I22" i="28"/>
  <c r="T27" i="28" s="1"/>
  <c r="F22" i="28"/>
  <c r="T26" i="28" s="1"/>
  <c r="C22" i="28"/>
  <c r="D44" i="28" s="1"/>
  <c r="U21" i="28"/>
  <c r="R21" i="28"/>
  <c r="O21" i="28"/>
  <c r="L21" i="28"/>
  <c r="I21" i="28"/>
  <c r="F21" i="28"/>
  <c r="C21" i="28"/>
  <c r="W104" i="27"/>
  <c r="AC48" i="27"/>
  <c r="W55" i="27" s="1"/>
  <c r="W48" i="27"/>
  <c r="Q44" i="27" s="1"/>
  <c r="R42" i="27"/>
  <c r="O42" i="27"/>
  <c r="L42" i="27"/>
  <c r="I42" i="27"/>
  <c r="F42" i="27"/>
  <c r="C42" i="27"/>
  <c r="R41" i="27"/>
  <c r="O41" i="27"/>
  <c r="L41" i="27"/>
  <c r="I41" i="27"/>
  <c r="F41" i="27"/>
  <c r="C41" i="27"/>
  <c r="T37" i="27"/>
  <c r="T36" i="27"/>
  <c r="T35" i="27"/>
  <c r="T34" i="27"/>
  <c r="T33" i="27"/>
  <c r="T32" i="27"/>
  <c r="T29" i="27"/>
  <c r="T25" i="27"/>
  <c r="U22" i="27"/>
  <c r="T31" i="27" s="1"/>
  <c r="R22" i="27"/>
  <c r="T30" i="27" s="1"/>
  <c r="O22" i="27"/>
  <c r="L22" i="27"/>
  <c r="T28" i="27" s="1"/>
  <c r="I22" i="27"/>
  <c r="T27" i="27" s="1"/>
  <c r="F22" i="27"/>
  <c r="T26" i="27" s="1"/>
  <c r="C22" i="27"/>
  <c r="D44" i="27" s="1"/>
  <c r="U21" i="27"/>
  <c r="R21" i="27"/>
  <c r="O21" i="27"/>
  <c r="L21" i="27"/>
  <c r="I21" i="27"/>
  <c r="F21" i="27"/>
  <c r="C21" i="27"/>
  <c r="W104" i="26"/>
  <c r="AC48" i="26"/>
  <c r="W55" i="26" s="1"/>
  <c r="W48" i="26"/>
  <c r="Q44" i="26" s="1"/>
  <c r="C53" i="12" s="1"/>
  <c r="R42" i="26"/>
  <c r="O42" i="26"/>
  <c r="L42" i="26"/>
  <c r="I42" i="26"/>
  <c r="F42" i="26"/>
  <c r="C42" i="26"/>
  <c r="R41" i="26"/>
  <c r="O41" i="26"/>
  <c r="L41" i="26"/>
  <c r="I41" i="26"/>
  <c r="F41" i="26"/>
  <c r="C41" i="26"/>
  <c r="T37" i="26"/>
  <c r="T36" i="26"/>
  <c r="T35" i="26"/>
  <c r="T34" i="26"/>
  <c r="T33" i="26"/>
  <c r="T32" i="26"/>
  <c r="T30" i="26"/>
  <c r="T26" i="26"/>
  <c r="U22" i="26"/>
  <c r="T31" i="26" s="1"/>
  <c r="R22" i="26"/>
  <c r="O22" i="26"/>
  <c r="T29" i="26" s="1"/>
  <c r="L22" i="26"/>
  <c r="T28" i="26" s="1"/>
  <c r="I22" i="26"/>
  <c r="T27" i="26" s="1"/>
  <c r="F22" i="26"/>
  <c r="C22" i="26"/>
  <c r="T25" i="26" s="1"/>
  <c r="U21" i="26"/>
  <c r="R21" i="26"/>
  <c r="O21" i="26"/>
  <c r="L21" i="26"/>
  <c r="I21" i="26"/>
  <c r="F21" i="26"/>
  <c r="C21" i="26"/>
  <c r="W104" i="25"/>
  <c r="AC48" i="25"/>
  <c r="W55" i="25" s="1"/>
  <c r="W48" i="25"/>
  <c r="Q44" i="25" s="1"/>
  <c r="R42" i="25"/>
  <c r="O42" i="25"/>
  <c r="L42" i="25"/>
  <c r="I42" i="25"/>
  <c r="F42" i="25"/>
  <c r="C42" i="25"/>
  <c r="R41" i="25"/>
  <c r="O41" i="25"/>
  <c r="L41" i="25"/>
  <c r="I41" i="25"/>
  <c r="F41" i="25"/>
  <c r="C41" i="25"/>
  <c r="T37" i="25"/>
  <c r="T36" i="25"/>
  <c r="T35" i="25"/>
  <c r="T34" i="25"/>
  <c r="T33" i="25"/>
  <c r="T32" i="25"/>
  <c r="T31" i="25"/>
  <c r="T29" i="25"/>
  <c r="T27" i="25"/>
  <c r="T26" i="25"/>
  <c r="U22" i="25"/>
  <c r="R22" i="25"/>
  <c r="T30" i="25" s="1"/>
  <c r="O22" i="25"/>
  <c r="L22" i="25"/>
  <c r="T28" i="25" s="1"/>
  <c r="I22" i="25"/>
  <c r="F22" i="25"/>
  <c r="C22" i="25"/>
  <c r="D44" i="25" s="1"/>
  <c r="B57" i="12" s="1"/>
  <c r="U21" i="25"/>
  <c r="R21" i="25"/>
  <c r="O21" i="25"/>
  <c r="L21" i="25"/>
  <c r="I21" i="25"/>
  <c r="F21" i="25"/>
  <c r="C21" i="25"/>
  <c r="W104" i="24"/>
  <c r="AC48" i="24"/>
  <c r="W55" i="24" s="1"/>
  <c r="W48" i="24"/>
  <c r="Q44" i="24"/>
  <c r="R42" i="24"/>
  <c r="O42" i="24"/>
  <c r="L42" i="24"/>
  <c r="I42" i="24"/>
  <c r="F42" i="24"/>
  <c r="C42" i="24"/>
  <c r="R41" i="24"/>
  <c r="O41" i="24"/>
  <c r="L41" i="24"/>
  <c r="I41" i="24"/>
  <c r="F41" i="24"/>
  <c r="C41" i="24"/>
  <c r="T37" i="24"/>
  <c r="T36" i="24"/>
  <c r="T35" i="24"/>
  <c r="T34" i="24"/>
  <c r="T33" i="24"/>
  <c r="T32" i="24"/>
  <c r="T30" i="24"/>
  <c r="T26" i="24"/>
  <c r="U22" i="24"/>
  <c r="T31" i="24" s="1"/>
  <c r="R22" i="24"/>
  <c r="O22" i="24"/>
  <c r="T29" i="24" s="1"/>
  <c r="L22" i="24"/>
  <c r="T28" i="24" s="1"/>
  <c r="I22" i="24"/>
  <c r="T27" i="24" s="1"/>
  <c r="F22" i="24"/>
  <c r="C22" i="24"/>
  <c r="T25" i="24" s="1"/>
  <c r="U21" i="24"/>
  <c r="R21" i="24"/>
  <c r="O21" i="24"/>
  <c r="L21" i="24"/>
  <c r="I21" i="24"/>
  <c r="F21" i="24"/>
  <c r="C21" i="24"/>
  <c r="W104" i="23"/>
  <c r="W55" i="23"/>
  <c r="AC48" i="23"/>
  <c r="W48" i="23"/>
  <c r="T44" i="23"/>
  <c r="Q44" i="23"/>
  <c r="R42" i="23"/>
  <c r="O42" i="23"/>
  <c r="L42" i="23"/>
  <c r="I42" i="23"/>
  <c r="F42" i="23"/>
  <c r="C42" i="23"/>
  <c r="R41" i="23"/>
  <c r="O41" i="23"/>
  <c r="L41" i="23"/>
  <c r="I41" i="23"/>
  <c r="F41" i="23"/>
  <c r="C41" i="23"/>
  <c r="T37" i="23"/>
  <c r="T36" i="23"/>
  <c r="T35" i="23"/>
  <c r="T34" i="23"/>
  <c r="T33" i="23"/>
  <c r="T32" i="23"/>
  <c r="T31" i="23"/>
  <c r="T27" i="23"/>
  <c r="U22" i="23"/>
  <c r="R22" i="23"/>
  <c r="T30" i="23" s="1"/>
  <c r="O22" i="23"/>
  <c r="T29" i="23" s="1"/>
  <c r="L22" i="23"/>
  <c r="T28" i="23" s="1"/>
  <c r="I22" i="23"/>
  <c r="F22" i="23"/>
  <c r="T26" i="23" s="1"/>
  <c r="C22" i="23"/>
  <c r="T25" i="23" s="1"/>
  <c r="U21" i="23"/>
  <c r="R21" i="23"/>
  <c r="O21" i="23"/>
  <c r="L21" i="23"/>
  <c r="I21" i="23"/>
  <c r="F21" i="23"/>
  <c r="C21" i="23"/>
  <c r="W104" i="22"/>
  <c r="AC48" i="22"/>
  <c r="W55" i="22" s="1"/>
  <c r="W48" i="22"/>
  <c r="Q44" i="22" s="1"/>
  <c r="R42" i="22"/>
  <c r="O42" i="22"/>
  <c r="L42" i="22"/>
  <c r="I42" i="22"/>
  <c r="F42" i="22"/>
  <c r="C42" i="22"/>
  <c r="R41" i="22"/>
  <c r="O41" i="22"/>
  <c r="L41" i="22"/>
  <c r="I41" i="22"/>
  <c r="F41" i="22"/>
  <c r="C41" i="22"/>
  <c r="T37" i="22"/>
  <c r="T36" i="22"/>
  <c r="T35" i="22"/>
  <c r="T34" i="22"/>
  <c r="T33" i="22"/>
  <c r="T32" i="22"/>
  <c r="T29" i="22"/>
  <c r="T25" i="22"/>
  <c r="U22" i="22"/>
  <c r="T31" i="22" s="1"/>
  <c r="R22" i="22"/>
  <c r="T30" i="22" s="1"/>
  <c r="O22" i="22"/>
  <c r="L22" i="22"/>
  <c r="T28" i="22" s="1"/>
  <c r="I22" i="22"/>
  <c r="T27" i="22" s="1"/>
  <c r="F22" i="22"/>
  <c r="T26" i="22" s="1"/>
  <c r="C22" i="22"/>
  <c r="D44" i="22" s="1"/>
  <c r="B55" i="12" s="1"/>
  <c r="U21" i="22"/>
  <c r="R21" i="22"/>
  <c r="O21" i="22"/>
  <c r="L21" i="22"/>
  <c r="I21" i="22"/>
  <c r="F21" i="22"/>
  <c r="C21" i="22"/>
  <c r="W104" i="21"/>
  <c r="AC48" i="21"/>
  <c r="W55" i="21" s="1"/>
  <c r="W48" i="21"/>
  <c r="Q44" i="21"/>
  <c r="R42" i="21"/>
  <c r="O42" i="21"/>
  <c r="L42" i="21"/>
  <c r="I42" i="21"/>
  <c r="F42" i="21"/>
  <c r="C42" i="21"/>
  <c r="R41" i="21"/>
  <c r="O41" i="21"/>
  <c r="L41" i="21"/>
  <c r="I41" i="21"/>
  <c r="F41" i="21"/>
  <c r="C41" i="21"/>
  <c r="T37" i="21"/>
  <c r="T36" i="21"/>
  <c r="T35" i="21"/>
  <c r="T34" i="21"/>
  <c r="T33" i="21"/>
  <c r="T32" i="21"/>
  <c r="T30" i="21"/>
  <c r="T26" i="21"/>
  <c r="U22" i="21"/>
  <c r="T31" i="21" s="1"/>
  <c r="R22" i="21"/>
  <c r="O22" i="21"/>
  <c r="T29" i="21" s="1"/>
  <c r="L22" i="21"/>
  <c r="T28" i="21" s="1"/>
  <c r="I22" i="21"/>
  <c r="T27" i="21" s="1"/>
  <c r="F22" i="21"/>
  <c r="C22" i="21"/>
  <c r="T25" i="21" s="1"/>
  <c r="U21" i="21"/>
  <c r="R21" i="21"/>
  <c r="O21" i="21"/>
  <c r="L21" i="21"/>
  <c r="I21" i="21"/>
  <c r="F21" i="21"/>
  <c r="C21" i="21"/>
  <c r="W104" i="20"/>
  <c r="AC48" i="20"/>
  <c r="W55" i="20" s="1"/>
  <c r="W48" i="20"/>
  <c r="Q44" i="20" s="1"/>
  <c r="R42" i="20"/>
  <c r="O42" i="20"/>
  <c r="L42" i="20"/>
  <c r="I42" i="20"/>
  <c r="F42" i="20"/>
  <c r="C42" i="20"/>
  <c r="R41" i="20"/>
  <c r="O41" i="20"/>
  <c r="L41" i="20"/>
  <c r="I41" i="20"/>
  <c r="F41" i="20"/>
  <c r="C41" i="20"/>
  <c r="T37" i="20"/>
  <c r="T36" i="20"/>
  <c r="T35" i="20"/>
  <c r="T34" i="20"/>
  <c r="T33" i="20"/>
  <c r="T32" i="20"/>
  <c r="T29" i="20"/>
  <c r="U22" i="20"/>
  <c r="T31" i="20" s="1"/>
  <c r="R22" i="20"/>
  <c r="T30" i="20" s="1"/>
  <c r="O22" i="20"/>
  <c r="L22" i="20"/>
  <c r="T28" i="20" s="1"/>
  <c r="I22" i="20"/>
  <c r="T27" i="20" s="1"/>
  <c r="F22" i="20"/>
  <c r="T26" i="20" s="1"/>
  <c r="C22" i="20"/>
  <c r="D44" i="20" s="1"/>
  <c r="B54" i="12" s="1"/>
  <c r="U21" i="20"/>
  <c r="R21" i="20"/>
  <c r="O21" i="20"/>
  <c r="L21" i="20"/>
  <c r="I21" i="20"/>
  <c r="F21" i="20"/>
  <c r="C21" i="20"/>
  <c r="AC48" i="18"/>
  <c r="T44" i="18" s="1"/>
  <c r="W48" i="18"/>
  <c r="Q44" i="18" s="1"/>
  <c r="C22" i="18"/>
  <c r="W104" i="18"/>
  <c r="R42" i="18"/>
  <c r="O42" i="18"/>
  <c r="T36" i="18" s="1"/>
  <c r="L42" i="18"/>
  <c r="T35" i="18" s="1"/>
  <c r="I42" i="18"/>
  <c r="T34" i="18" s="1"/>
  <c r="F42" i="18"/>
  <c r="T33" i="18" s="1"/>
  <c r="C42" i="18"/>
  <c r="T32" i="18" s="1"/>
  <c r="R41" i="18"/>
  <c r="O41" i="18"/>
  <c r="L41" i="18"/>
  <c r="I41" i="18"/>
  <c r="F41" i="18"/>
  <c r="C41" i="18"/>
  <c r="T37" i="18"/>
  <c r="U22" i="18"/>
  <c r="T31" i="18" s="1"/>
  <c r="T38" i="18" s="1"/>
  <c r="R22" i="18"/>
  <c r="T30" i="18" s="1"/>
  <c r="O22" i="18"/>
  <c r="T29" i="18" s="1"/>
  <c r="L22" i="18"/>
  <c r="T28" i="18" s="1"/>
  <c r="I22" i="18"/>
  <c r="T27" i="18" s="1"/>
  <c r="F22" i="18"/>
  <c r="T26" i="18" s="1"/>
  <c r="U21" i="18"/>
  <c r="R21" i="18"/>
  <c r="O21" i="18"/>
  <c r="L21" i="18"/>
  <c r="I21" i="18"/>
  <c r="F21" i="18"/>
  <c r="C21" i="18"/>
  <c r="C20" i="8"/>
  <c r="F20" i="8"/>
  <c r="I20" i="8"/>
  <c r="L20" i="8"/>
  <c r="O20" i="8"/>
  <c r="R20" i="8"/>
  <c r="U20" i="8"/>
  <c r="C21" i="8"/>
  <c r="F21" i="8"/>
  <c r="I21" i="8"/>
  <c r="T26" i="8" s="1"/>
  <c r="L21" i="8"/>
  <c r="T27" i="8" s="1"/>
  <c r="O21" i="8"/>
  <c r="T28" i="8" s="1"/>
  <c r="R21" i="8"/>
  <c r="U21" i="8"/>
  <c r="T24" i="8"/>
  <c r="T29" i="8"/>
  <c r="T30" i="8"/>
  <c r="C40" i="8"/>
  <c r="F40" i="8"/>
  <c r="I40" i="8"/>
  <c r="L40" i="8"/>
  <c r="O40" i="8"/>
  <c r="R40" i="8"/>
  <c r="C41" i="8"/>
  <c r="T31" i="8" s="1"/>
  <c r="F41" i="8"/>
  <c r="T32" i="8" s="1"/>
  <c r="I41" i="8"/>
  <c r="T33" i="8" s="1"/>
  <c r="L41" i="8"/>
  <c r="T34" i="8" s="1"/>
  <c r="O41" i="8"/>
  <c r="T35" i="8" s="1"/>
  <c r="R41" i="8"/>
  <c r="T36" i="8" s="1"/>
  <c r="W103" i="8"/>
  <c r="T43" i="8" s="1"/>
  <c r="W103" i="9"/>
  <c r="T43" i="9" s="1"/>
  <c r="W103" i="10"/>
  <c r="T43" i="10" s="1"/>
  <c r="R41" i="10"/>
  <c r="O41" i="10"/>
  <c r="T35" i="10" s="1"/>
  <c r="L41" i="10"/>
  <c r="T34" i="10" s="1"/>
  <c r="I41" i="10"/>
  <c r="T33" i="10" s="1"/>
  <c r="F41" i="10"/>
  <c r="C41" i="10"/>
  <c r="T31" i="10" s="1"/>
  <c r="T36" i="10"/>
  <c r="T32" i="10"/>
  <c r="U21" i="10"/>
  <c r="T30" i="10" s="1"/>
  <c r="R21" i="10"/>
  <c r="T29" i="10" s="1"/>
  <c r="O21" i="10"/>
  <c r="T28" i="10" s="1"/>
  <c r="L21" i="10"/>
  <c r="T27" i="10" s="1"/>
  <c r="I21" i="10"/>
  <c r="T26" i="10" s="1"/>
  <c r="F21" i="10"/>
  <c r="T25" i="10" s="1"/>
  <c r="C21" i="10"/>
  <c r="R41" i="9"/>
  <c r="T36" i="9" s="1"/>
  <c r="O41" i="9"/>
  <c r="L41" i="9"/>
  <c r="T34" i="9" s="1"/>
  <c r="I41" i="9"/>
  <c r="T33" i="9" s="1"/>
  <c r="F41" i="9"/>
  <c r="C41" i="9"/>
  <c r="T35" i="9"/>
  <c r="T32" i="9"/>
  <c r="T31" i="9"/>
  <c r="U21" i="9"/>
  <c r="T30" i="9" s="1"/>
  <c r="R21" i="9"/>
  <c r="T29" i="9" s="1"/>
  <c r="O21" i="9"/>
  <c r="T28" i="9" s="1"/>
  <c r="L21" i="9"/>
  <c r="T27" i="9" s="1"/>
  <c r="I21" i="9"/>
  <c r="T26" i="9" s="1"/>
  <c r="F21" i="9"/>
  <c r="T25" i="9" s="1"/>
  <c r="C21" i="9"/>
  <c r="A27" i="7"/>
  <c r="T25" i="7"/>
  <c r="U25" i="7" s="1"/>
  <c r="T24" i="7"/>
  <c r="U24" i="7" s="1"/>
  <c r="T23" i="7"/>
  <c r="U23" i="7" s="1"/>
  <c r="T22" i="7"/>
  <c r="U22" i="7" s="1"/>
  <c r="T21" i="7"/>
  <c r="U21" i="7" s="1"/>
  <c r="T20" i="7"/>
  <c r="U20" i="7" s="1"/>
  <c r="T19" i="7"/>
  <c r="U19" i="7" s="1"/>
  <c r="T18" i="7"/>
  <c r="U18" i="7" s="1"/>
  <c r="T17" i="7"/>
  <c r="U17" i="7" s="1"/>
  <c r="T16" i="7"/>
  <c r="U16" i="7" s="1"/>
  <c r="T15" i="7"/>
  <c r="U15" i="7" s="1"/>
  <c r="T14" i="7"/>
  <c r="U14" i="7" s="1"/>
  <c r="T13" i="7"/>
  <c r="U13" i="7" s="1"/>
  <c r="T12" i="7"/>
  <c r="U12" i="7" s="1"/>
  <c r="T11" i="7"/>
  <c r="U11" i="7" s="1"/>
  <c r="T10" i="7"/>
  <c r="U10" i="7" s="1"/>
  <c r="T9" i="7"/>
  <c r="U9" i="7" s="1"/>
  <c r="T8" i="7"/>
  <c r="U8" i="7" s="1"/>
  <c r="T7" i="7"/>
  <c r="U7" i="7" s="1"/>
  <c r="T6" i="7"/>
  <c r="U6" i="7" s="1"/>
  <c r="T5" i="7"/>
  <c r="T6" i="2"/>
  <c r="U6" i="2" s="1"/>
  <c r="T7" i="2"/>
  <c r="U7" i="2" s="1"/>
  <c r="T8" i="2"/>
  <c r="U8" i="2" s="1"/>
  <c r="T9" i="2"/>
  <c r="U9" i="2" s="1"/>
  <c r="T10" i="2"/>
  <c r="U10" i="2" s="1"/>
  <c r="T11" i="2"/>
  <c r="U11" i="2" s="1"/>
  <c r="T13" i="2"/>
  <c r="U13" i="2" s="1"/>
  <c r="T14" i="2"/>
  <c r="U14" i="2" s="1"/>
  <c r="T15" i="2"/>
  <c r="U15" i="2" s="1"/>
  <c r="T16" i="2"/>
  <c r="U16" i="2" s="1"/>
  <c r="T17" i="2"/>
  <c r="U17" i="2" s="1"/>
  <c r="T18" i="2"/>
  <c r="U18" i="2" s="1"/>
  <c r="T19" i="2"/>
  <c r="U19" i="2" s="1"/>
  <c r="T20" i="2"/>
  <c r="U20" i="2" s="1"/>
  <c r="T21" i="2"/>
  <c r="U21" i="2" s="1"/>
  <c r="T22" i="2"/>
  <c r="U22" i="2" s="1"/>
  <c r="T23" i="2"/>
  <c r="U23" i="2" s="1"/>
  <c r="T24" i="2"/>
  <c r="U24" i="2" s="1"/>
  <c r="T25" i="31" l="1"/>
  <c r="T25" i="20"/>
  <c r="T38" i="20" s="1"/>
  <c r="T25" i="25"/>
  <c r="T39" i="33"/>
  <c r="I44" i="33"/>
  <c r="M44" i="33"/>
  <c r="T38" i="33"/>
  <c r="T44" i="33"/>
  <c r="I44" i="32"/>
  <c r="M44" i="32"/>
  <c r="T39" i="32"/>
  <c r="T38" i="32"/>
  <c r="T44" i="32"/>
  <c r="I44" i="28"/>
  <c r="M44" i="28"/>
  <c r="T39" i="30"/>
  <c r="T38" i="30"/>
  <c r="I44" i="27"/>
  <c r="M44" i="27"/>
  <c r="T38" i="26"/>
  <c r="T39" i="26"/>
  <c r="T38" i="29"/>
  <c r="T39" i="29"/>
  <c r="T39" i="31"/>
  <c r="T39" i="27"/>
  <c r="I44" i="31"/>
  <c r="M44" i="31"/>
  <c r="D44" i="26"/>
  <c r="B53" i="12" s="1"/>
  <c r="T44" i="26"/>
  <c r="T38" i="27"/>
  <c r="T25" i="28"/>
  <c r="D44" i="30"/>
  <c r="T44" i="30"/>
  <c r="T38" i="31"/>
  <c r="Q44" i="31"/>
  <c r="T44" i="27"/>
  <c r="D44" i="29"/>
  <c r="T44" i="28"/>
  <c r="T38" i="23"/>
  <c r="T39" i="23"/>
  <c r="T38" i="24"/>
  <c r="T39" i="24"/>
  <c r="T39" i="25"/>
  <c r="I44" i="25"/>
  <c r="M44" i="25"/>
  <c r="D44" i="24"/>
  <c r="B58" i="12" s="1"/>
  <c r="T44" i="24"/>
  <c r="T38" i="25"/>
  <c r="D44" i="23"/>
  <c r="B59" i="12" s="1"/>
  <c r="T44" i="25"/>
  <c r="T39" i="22"/>
  <c r="I44" i="22"/>
  <c r="M44" i="22"/>
  <c r="T38" i="21"/>
  <c r="T39" i="21"/>
  <c r="D44" i="21"/>
  <c r="B56" i="12" s="1"/>
  <c r="T44" i="21"/>
  <c r="T38" i="22"/>
  <c r="T44" i="22"/>
  <c r="I44" i="20"/>
  <c r="M44" i="20"/>
  <c r="T39" i="20"/>
  <c r="T44" i="20"/>
  <c r="W55" i="18"/>
  <c r="D44" i="18"/>
  <c r="T25" i="18"/>
  <c r="D43" i="8"/>
  <c r="J43" i="8" s="1"/>
  <c r="T39" i="8" s="1"/>
  <c r="T25" i="8"/>
  <c r="D43" i="10"/>
  <c r="T24" i="10"/>
  <c r="D43" i="9"/>
  <c r="T24" i="9"/>
  <c r="B28" i="7"/>
  <c r="U5" i="7"/>
  <c r="B27" i="7" s="1"/>
  <c r="T40" i="33" l="1"/>
  <c r="T42" i="33" s="1"/>
  <c r="T1" i="33"/>
  <c r="O45" i="33"/>
  <c r="M1" i="33" s="1"/>
  <c r="T41" i="33"/>
  <c r="T2" i="33"/>
  <c r="O45" i="32"/>
  <c r="M1" i="32" s="1"/>
  <c r="T41" i="32"/>
  <c r="T2" i="32"/>
  <c r="T40" i="32"/>
  <c r="T42" i="32" s="1"/>
  <c r="T1" i="32"/>
  <c r="T40" i="31"/>
  <c r="T1" i="31"/>
  <c r="T40" i="27"/>
  <c r="T1" i="27"/>
  <c r="T40" i="28"/>
  <c r="T1" i="28"/>
  <c r="M44" i="30"/>
  <c r="I44" i="30"/>
  <c r="M44" i="29"/>
  <c r="I44" i="29"/>
  <c r="M44" i="26"/>
  <c r="I44" i="26"/>
  <c r="T39" i="28"/>
  <c r="T38" i="28"/>
  <c r="O45" i="31"/>
  <c r="M1" i="31" s="1"/>
  <c r="T41" i="31"/>
  <c r="T2" i="31"/>
  <c r="O45" i="27"/>
  <c r="M1" i="27" s="1"/>
  <c r="T41" i="27"/>
  <c r="T2" i="27"/>
  <c r="T41" i="28"/>
  <c r="T2" i="28"/>
  <c r="O45" i="28"/>
  <c r="M1" i="28" s="1"/>
  <c r="M44" i="24"/>
  <c r="I44" i="24"/>
  <c r="O45" i="25"/>
  <c r="M1" i="25" s="1"/>
  <c r="T41" i="25"/>
  <c r="T2" i="25"/>
  <c r="T40" i="25"/>
  <c r="T1" i="25"/>
  <c r="M44" i="23"/>
  <c r="I44" i="23"/>
  <c r="M44" i="21"/>
  <c r="I44" i="21"/>
  <c r="T40" i="22"/>
  <c r="T1" i="22"/>
  <c r="O45" i="22"/>
  <c r="M1" i="22" s="1"/>
  <c r="T41" i="22"/>
  <c r="T2" i="22"/>
  <c r="O45" i="20"/>
  <c r="M1" i="20" s="1"/>
  <c r="T41" i="20"/>
  <c r="T2" i="20"/>
  <c r="T40" i="20"/>
  <c r="T1" i="20"/>
  <c r="I44" i="18"/>
  <c r="T1" i="18" s="1"/>
  <c r="M44" i="18"/>
  <c r="T40" i="18"/>
  <c r="T39" i="18"/>
  <c r="J43" i="10"/>
  <c r="J43" i="9"/>
  <c r="P43" i="8"/>
  <c r="J1" i="8" s="1"/>
  <c r="T38" i="8"/>
  <c r="T37" i="8"/>
  <c r="T39" i="10"/>
  <c r="T38" i="10"/>
  <c r="T37" i="10"/>
  <c r="T38" i="9"/>
  <c r="T37" i="9"/>
  <c r="T42" i="20" l="1"/>
  <c r="T1" i="30"/>
  <c r="T40" i="30"/>
  <c r="O45" i="26"/>
  <c r="M1" i="26" s="1"/>
  <c r="T41" i="26"/>
  <c r="T2" i="26"/>
  <c r="T2" i="30"/>
  <c r="O45" i="30"/>
  <c r="M1" i="30" s="1"/>
  <c r="T41" i="30"/>
  <c r="T42" i="27"/>
  <c r="T1" i="26"/>
  <c r="T40" i="26"/>
  <c r="T1" i="29"/>
  <c r="T40" i="29"/>
  <c r="T2" i="29"/>
  <c r="T41" i="29"/>
  <c r="O45" i="29"/>
  <c r="M1" i="29" s="1"/>
  <c r="T42" i="28"/>
  <c r="T42" i="31"/>
  <c r="T2" i="23"/>
  <c r="T41" i="23"/>
  <c r="O45" i="23"/>
  <c r="M1" i="23" s="1"/>
  <c r="T42" i="25"/>
  <c r="T1" i="24"/>
  <c r="T40" i="24"/>
  <c r="T1" i="23"/>
  <c r="T40" i="23"/>
  <c r="T42" i="23" s="1"/>
  <c r="O45" i="24"/>
  <c r="M1" i="24" s="1"/>
  <c r="T2" i="24"/>
  <c r="T41" i="24"/>
  <c r="T42" i="22"/>
  <c r="T1" i="21"/>
  <c r="T40" i="21"/>
  <c r="O45" i="21"/>
  <c r="M1" i="21" s="1"/>
  <c r="T2" i="21"/>
  <c r="T41" i="21"/>
  <c r="T41" i="18"/>
  <c r="T2" i="18"/>
  <c r="O45" i="18"/>
  <c r="M1" i="18" s="1"/>
  <c r="T42" i="18"/>
  <c r="A26" i="2"/>
  <c r="P43" i="9"/>
  <c r="J1" i="9" s="1"/>
  <c r="T39" i="9"/>
  <c r="P43" i="10"/>
  <c r="J1" i="10" s="1"/>
  <c r="T5" i="2"/>
  <c r="T12" i="2"/>
  <c r="U12" i="2" s="1"/>
  <c r="T42" i="21" l="1"/>
  <c r="T42" i="26"/>
  <c r="T42" i="30"/>
  <c r="T42" i="29"/>
  <c r="T42" i="24"/>
  <c r="U5" i="2"/>
  <c r="B26" i="2" s="1"/>
  <c r="B27" i="2"/>
</calcChain>
</file>

<file path=xl/sharedStrings.xml><?xml version="1.0" encoding="utf-8"?>
<sst xmlns="http://schemas.openxmlformats.org/spreadsheetml/2006/main" count="2432" uniqueCount="139">
  <si>
    <t>תאריך</t>
  </si>
  <si>
    <t>נותר למעשרות</t>
  </si>
  <si>
    <t>ביטוח לאומי</t>
  </si>
  <si>
    <t>כולל</t>
  </si>
  <si>
    <t>משכורת ח"ע</t>
  </si>
  <si>
    <t>החזר שכירות</t>
  </si>
  <si>
    <t>דתות</t>
  </si>
  <si>
    <t>חוג</t>
  </si>
  <si>
    <t>שיעור פרטי</t>
  </si>
  <si>
    <t>כוילל</t>
  </si>
  <si>
    <t>מבחנים</t>
  </si>
  <si>
    <t>ערב רישום ת"ת</t>
  </si>
  <si>
    <t>אמא אילנה</t>
  </si>
  <si>
    <t>סבתא ביטון</t>
  </si>
  <si>
    <t>חובות</t>
  </si>
  <si>
    <t>סך החוב</t>
  </si>
  <si>
    <t>שולם</t>
  </si>
  <si>
    <t>נותר לתשלום</t>
  </si>
  <si>
    <t>סך כל החובות</t>
  </si>
  <si>
    <t>מתוכם נותר לתשלום</t>
  </si>
  <si>
    <t>בעל חוב / עמותה - בגין:</t>
  </si>
  <si>
    <t>סוג החוב</t>
  </si>
  <si>
    <t>סך הכל שולם</t>
  </si>
  <si>
    <t>מעשרות</t>
  </si>
  <si>
    <t>משכורת אור יהודה</t>
  </si>
  <si>
    <t>טריויה</t>
  </si>
  <si>
    <t>אבא ויצמן</t>
  </si>
  <si>
    <t>קצבת ילדים</t>
  </si>
  <si>
    <t>צהרון מ"מ</t>
  </si>
  <si>
    <t>דמי פורים</t>
  </si>
  <si>
    <t>מתנה</t>
  </si>
  <si>
    <t>סיום עבודה אור יהודה</t>
  </si>
  <si>
    <t>מתנה מבת אל ללידה</t>
  </si>
  <si>
    <t>אור יהודה יתרה</t>
  </si>
  <si>
    <t>משכורת שלבים</t>
  </si>
  <si>
    <t>אבא ביטון</t>
  </si>
  <si>
    <t>לא ידוע</t>
  </si>
  <si>
    <t>מכירת ספה</t>
  </si>
  <si>
    <t>אבא ויצמן חנוכת הבית</t>
  </si>
  <si>
    <t>מנחם ויצמן חנוכת הבית</t>
  </si>
  <si>
    <t>מענק עבודה</t>
  </si>
  <si>
    <t>חינוך עצמאי</t>
  </si>
  <si>
    <t>מציאה</t>
  </si>
  <si>
    <t>שמעון</t>
  </si>
  <si>
    <t>תענית דיבור</t>
  </si>
  <si>
    <t>עבודה אביגיל דדון</t>
  </si>
  <si>
    <t>אמא ויצמן</t>
  </si>
  <si>
    <t>משכורת דרכי נועם</t>
  </si>
  <si>
    <t>מנחם</t>
  </si>
  <si>
    <t>סכום</t>
  </si>
  <si>
    <t>סה"כ הכנסות חודש תשרי</t>
  </si>
  <si>
    <t>סה"כ הכנסות חודש כסלו</t>
  </si>
  <si>
    <t>סה"כ הכנסות חודש טבת</t>
  </si>
  <si>
    <t>סה"כ הכנסות חודש שבט</t>
  </si>
  <si>
    <t>סה"כ הכנסות חודש אדר א</t>
  </si>
  <si>
    <t>סה"כ הכנסות חודש אדר ב</t>
  </si>
  <si>
    <t>סה"כ הכנסות חודש ניסן</t>
  </si>
  <si>
    <t>סה"כ הכנסות חודש אייר</t>
  </si>
  <si>
    <t>סה"כ הכנסות חודש סיון</t>
  </si>
  <si>
    <t>סה"כ הכנסות חודש תמוז</t>
  </si>
  <si>
    <t>סה"כ הכנסות חודש אב</t>
  </si>
  <si>
    <t>סה"כ הכנסות חודש אלול</t>
  </si>
  <si>
    <t>אמא ביטון</t>
  </si>
  <si>
    <t>חנוכה</t>
  </si>
  <si>
    <t xml:space="preserve">סה"כ הכנסות חודש חשון </t>
  </si>
  <si>
    <t>אורחים</t>
  </si>
  <si>
    <t>אבא ויצמן - צ'קים</t>
  </si>
  <si>
    <t>סיוע בשכר דירה</t>
  </si>
  <si>
    <t>ממוצע הכנסה מתוך החודשים המלאים</t>
  </si>
  <si>
    <t>סך הכל שנתי</t>
  </si>
  <si>
    <t>מעשרות מתמר ביטון</t>
  </si>
  <si>
    <t>כולל ליל פורים</t>
  </si>
  <si>
    <t>שמעון ביטון</t>
  </si>
  <si>
    <t>אברהם ביטון</t>
  </si>
  <si>
    <t>מקור ההכנסה</t>
  </si>
  <si>
    <t>תשרי</t>
  </si>
  <si>
    <t>חשון</t>
  </si>
  <si>
    <t>כסלו</t>
  </si>
  <si>
    <t>טבת</t>
  </si>
  <si>
    <t>שבט</t>
  </si>
  <si>
    <t>אדר א'</t>
  </si>
  <si>
    <t>אדר ב'</t>
  </si>
  <si>
    <t>ניסן</t>
  </si>
  <si>
    <t>אייר</t>
  </si>
  <si>
    <t>סיון</t>
  </si>
  <si>
    <t>תמוז</t>
  </si>
  <si>
    <t>אב</t>
  </si>
  <si>
    <t>אלול</t>
  </si>
  <si>
    <t>סך הכנסות חודשי</t>
  </si>
  <si>
    <t>סך כולל הכנסות שנתי</t>
  </si>
  <si>
    <t>סך כולל למעשרות</t>
  </si>
  <si>
    <t>הסכום הנותר  למעשרות</t>
  </si>
  <si>
    <t>ניתן ל</t>
  </si>
  <si>
    <t>הו"ק</t>
  </si>
  <si>
    <t>ניתן למעשרות</t>
  </si>
  <si>
    <t>סך הכל הכנסה לפי חודשים</t>
  </si>
  <si>
    <t>סך הכל למעשרות</t>
  </si>
  <si>
    <t xml:space="preserve">חשון </t>
  </si>
  <si>
    <t>אדר א</t>
  </si>
  <si>
    <t>אדר ב</t>
  </si>
  <si>
    <t>מספר הכנסות</t>
  </si>
  <si>
    <t>ה''תשפ"ו</t>
  </si>
  <si>
    <t>ה'תשפ"ז</t>
  </si>
  <si>
    <t xml:space="preserve">סכום הכללי </t>
  </si>
  <si>
    <t>ה'תשפ"ח</t>
  </si>
  <si>
    <t>התשפ"ט</t>
  </si>
  <si>
    <t>ה'תש"ץ</t>
  </si>
  <si>
    <t>5 שיעורים</t>
  </si>
  <si>
    <t>סתם</t>
  </si>
  <si>
    <t>9 שיעורים</t>
  </si>
  <si>
    <t>תרומה</t>
  </si>
  <si>
    <t>משכורת</t>
  </si>
  <si>
    <t>ניתן לחומש</t>
  </si>
  <si>
    <t>סך הכל לחומש</t>
  </si>
  <si>
    <t>סך כל התרומות</t>
  </si>
  <si>
    <t>בס"ד</t>
  </si>
  <si>
    <t>פרנסה משמים</t>
  </si>
  <si>
    <t>הסכום הכולל לתרומה</t>
  </si>
  <si>
    <t>חומש</t>
  </si>
  <si>
    <t>ניתן ל-</t>
  </si>
  <si>
    <t>טבלת התרומות</t>
  </si>
  <si>
    <t>סך כולל לחומש</t>
  </si>
  <si>
    <t>סך כולל הניתן למעשרות</t>
  </si>
  <si>
    <t>סך כולל הניתן לחומש</t>
  </si>
  <si>
    <t>הכל יחד</t>
  </si>
  <si>
    <t>הגמ"ח שלנו</t>
  </si>
  <si>
    <t>ה'תשצ"א</t>
  </si>
  <si>
    <t>ה'תשצ"ב</t>
  </si>
  <si>
    <t>ה'תשצ"ג</t>
  </si>
  <si>
    <t>ה'תשצ"ד</t>
  </si>
  <si>
    <t>ה'תשצ"ה</t>
  </si>
  <si>
    <t>ה'תשצ"ו</t>
  </si>
  <si>
    <t>ה'תשצ"ז</t>
  </si>
  <si>
    <t>ה'תשצ"ח</t>
  </si>
  <si>
    <t>ה'תשצ"ט</t>
  </si>
  <si>
    <t>ה'תת</t>
  </si>
  <si>
    <t>התשפ"ו</t>
  </si>
  <si>
    <t>הוצאת מיוחדות</t>
  </si>
  <si>
    <t>קטגוריה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</si>
</sst>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&quot;₪&quot;\ #,##0.00"/>
    <numFmt numFmtId="165" formatCode="_ [$₪-40D]\ * #,##0.00_ ;_ [$₪-40D]\ * \-#,##0.00_ ;_ [$₪-40D]\ * &quot;-&quot;??_ ;_ @_ "/>
  </numFmts>
  <fonts count="27" x14ac:knownFonts="1">
    <font>
      <sz val="11"/>
      <color theme="1"/>
      <name val="Arial"/>
      <family val="2"/>
      <charset val="177"/>
      <scheme val="minor"/>
    </font>
    <font>
      <b/>
      <sz val="2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8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14"/>
      <color theme="1"/>
      <name val="Aharoni"/>
    </font>
    <font>
      <b/>
      <sz val="16"/>
      <color theme="1"/>
      <name val="Arial"/>
      <family val="2"/>
      <scheme val="minor"/>
    </font>
    <font>
      <b/>
      <sz val="72"/>
      <color theme="1"/>
      <name val="Algerian"/>
      <family val="5"/>
    </font>
    <font>
      <b/>
      <sz val="72"/>
      <color theme="1"/>
      <name val="Aharoni"/>
    </font>
    <font>
      <sz val="11"/>
      <color rgb="FFFA7D00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b/>
      <sz val="36"/>
      <color rgb="FFC00000"/>
      <name val="BA Platforma Regular"/>
      <family val="1"/>
    </font>
    <font>
      <sz val="11"/>
      <color theme="1"/>
      <name val="Arial"/>
      <family val="2"/>
      <charset val="177"/>
      <scheme val="minor"/>
    </font>
    <font>
      <b/>
      <sz val="48"/>
      <color theme="1"/>
      <name val="Aharoni"/>
    </font>
    <font>
      <b/>
      <sz val="36"/>
      <color theme="1"/>
      <name val="Algerian"/>
      <family val="5"/>
    </font>
    <font>
      <b/>
      <sz val="48"/>
      <color theme="1"/>
      <name val="Arial"/>
      <family val="2"/>
      <scheme val="minor"/>
    </font>
    <font>
      <b/>
      <sz val="36"/>
      <color theme="4" tint="-0.499984740745262"/>
      <name val="BA Platforma Regular"/>
      <family val="1"/>
    </font>
    <font>
      <b/>
      <sz val="72"/>
      <color theme="1"/>
      <name val="BA Platforma Regular"/>
      <family val="1"/>
    </font>
    <font>
      <b/>
      <sz val="12"/>
      <color theme="1"/>
      <name val="Arial"/>
      <family val="2"/>
      <scheme val="minor"/>
    </font>
    <font>
      <b/>
      <sz val="36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72"/>
      <color theme="1"/>
      <name val="Arial"/>
      <family val="2"/>
      <scheme val="minor"/>
    </font>
    <font>
      <b/>
      <sz val="26"/>
      <color theme="4" tint="-0.499984740745262"/>
      <name val="Arial"/>
      <family val="2"/>
    </font>
    <font>
      <b/>
      <sz val="26"/>
      <color rgb="FFC00000"/>
      <name val="Arial"/>
      <family val="2"/>
    </font>
    <font>
      <b/>
      <sz val="28"/>
      <color theme="1"/>
      <name val="Aharoni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FFFF00"/>
      </top>
      <bottom style="medium">
        <color indexed="64"/>
      </bottom>
      <diagonal/>
    </border>
    <border>
      <left/>
      <right style="medium">
        <color indexed="64"/>
      </right>
      <top style="medium">
        <color rgb="FFFFFF00"/>
      </top>
      <bottom style="medium">
        <color indexed="64"/>
      </bottom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/>
      <right style="medium">
        <color rgb="FFFFFF00"/>
      </right>
      <top style="medium">
        <color indexed="64"/>
      </top>
      <bottom/>
      <diagonal/>
    </border>
    <border>
      <left style="medium">
        <color rgb="FFFFFF00"/>
      </left>
      <right/>
      <top/>
      <bottom style="medium">
        <color indexed="64"/>
      </bottom>
      <diagonal/>
    </border>
    <border>
      <left/>
      <right style="medium">
        <color rgb="FFFFFF00"/>
      </right>
      <top/>
      <bottom/>
      <diagonal/>
    </border>
    <border>
      <left style="medium">
        <color rgb="FFFFFF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FF00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/>
      <top style="medium">
        <color indexed="64"/>
      </top>
      <bottom style="medium">
        <color indexed="64"/>
      </bottom>
      <diagonal/>
    </border>
    <border>
      <left style="medium">
        <color rgb="FFFFFF00"/>
      </left>
      <right/>
      <top style="medium">
        <color indexed="64"/>
      </top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medium">
        <color indexed="64"/>
      </right>
      <top/>
      <bottom style="medium">
        <color rgb="FFFFFF00"/>
      </bottom>
      <diagonal/>
    </border>
    <border>
      <left style="medium">
        <color indexed="64"/>
      </left>
      <right/>
      <top/>
      <bottom style="medium">
        <color rgb="FFFF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FF00"/>
      </bottom>
      <diagonal/>
    </border>
    <border>
      <left style="thin">
        <color indexed="64"/>
      </left>
      <right style="medium">
        <color rgb="FFFFFF00"/>
      </right>
      <top style="thin">
        <color indexed="64"/>
      </top>
      <bottom style="medium">
        <color rgb="FFFFFF00"/>
      </bottom>
      <diagonal/>
    </border>
    <border>
      <left style="thick">
        <color rgb="FFFFFF00"/>
      </left>
      <right/>
      <top/>
      <bottom/>
      <diagonal/>
    </border>
    <border>
      <left style="medium">
        <color indexed="64"/>
      </left>
      <right/>
      <top style="medium">
        <color rgb="FFFFFF00"/>
      </top>
      <bottom/>
      <diagonal/>
    </border>
    <border>
      <left/>
      <right style="thick">
        <color rgb="FFFFFF00"/>
      </right>
      <top style="medium">
        <color rgb="FFFFFF00"/>
      </top>
      <bottom/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/>
      <bottom style="double">
        <color rgb="FFFF8001"/>
      </bottom>
      <diagonal/>
    </border>
    <border>
      <left style="medium">
        <color rgb="FFFFFF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FFFF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FFFF0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1" fillId="0" borderId="71" applyNumberFormat="0" applyFill="0" applyAlignment="0" applyProtection="0"/>
    <xf numFmtId="44" fontId="14" fillId="0" borderId="0" applyFont="0" applyFill="0" applyBorder="0" applyAlignment="0" applyProtection="0"/>
  </cellStyleXfs>
  <cellXfs count="316">
    <xf numFmtId="0" fontId="0" fillId="0" borderId="0" xfId="0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4" fontId="0" fillId="0" borderId="0" xfId="0" applyNumberFormat="1"/>
    <xf numFmtId="14" fontId="0" fillId="0" borderId="12" xfId="0" applyNumberFormat="1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4" fontId="0" fillId="0" borderId="19" xfId="0" applyNumberForma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29" xfId="0" applyNumberFormat="1" applyBorder="1"/>
    <xf numFmtId="0" fontId="0" fillId="0" borderId="29" xfId="0" applyBorder="1"/>
    <xf numFmtId="14" fontId="0" fillId="0" borderId="14" xfId="0" applyNumberFormat="1" applyBorder="1"/>
    <xf numFmtId="14" fontId="0" fillId="0" borderId="30" xfId="0" applyNumberFormat="1" applyBorder="1"/>
    <xf numFmtId="0" fontId="0" fillId="0" borderId="31" xfId="0" applyBorder="1"/>
    <xf numFmtId="0" fontId="0" fillId="0" borderId="35" xfId="0" applyBorder="1"/>
    <xf numFmtId="0" fontId="0" fillId="0" borderId="27" xfId="0" applyBorder="1"/>
    <xf numFmtId="0" fontId="0" fillId="0" borderId="36" xfId="0" applyBorder="1" applyAlignment="1">
      <alignment horizontal="center" vertical="center"/>
    </xf>
    <xf numFmtId="0" fontId="0" fillId="5" borderId="0" xfId="0" applyFill="1" applyAlignment="1">
      <alignment horizontal="center"/>
    </xf>
    <xf numFmtId="164" fontId="0" fillId="0" borderId="0" xfId="0" applyNumberFormat="1"/>
    <xf numFmtId="164" fontId="4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30" xfId="0" applyBorder="1"/>
    <xf numFmtId="0" fontId="2" fillId="7" borderId="6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4" fontId="0" fillId="0" borderId="15" xfId="0" applyNumberFormat="1" applyBorder="1"/>
    <xf numFmtId="0" fontId="2" fillId="7" borderId="7" xfId="0" applyFont="1" applyFill="1" applyBorder="1" applyAlignment="1">
      <alignment horizontal="center"/>
    </xf>
    <xf numFmtId="3" fontId="0" fillId="0" borderId="15" xfId="0" applyNumberFormat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34" xfId="0" applyBorder="1"/>
    <xf numFmtId="0" fontId="0" fillId="0" borderId="10" xfId="0" applyBorder="1"/>
    <xf numFmtId="0" fontId="0" fillId="0" borderId="23" xfId="0" applyBorder="1"/>
    <xf numFmtId="0" fontId="3" fillId="3" borderId="12" xfId="0" applyFont="1" applyFill="1" applyBorder="1" applyAlignment="1">
      <alignment horizontal="center" vertical="center"/>
    </xf>
    <xf numFmtId="0" fontId="0" fillId="3" borderId="12" xfId="0" applyFill="1" applyBorder="1"/>
    <xf numFmtId="49" fontId="0" fillId="0" borderId="20" xfId="0" applyNumberFormat="1" applyBorder="1"/>
    <xf numFmtId="49" fontId="0" fillId="0" borderId="14" xfId="0" applyNumberFormat="1" applyBorder="1"/>
    <xf numFmtId="0" fontId="0" fillId="4" borderId="0" xfId="0" applyFill="1"/>
    <xf numFmtId="0" fontId="2" fillId="7" borderId="54" xfId="0" applyFont="1" applyFill="1" applyBorder="1" applyAlignment="1">
      <alignment horizontal="center"/>
    </xf>
    <xf numFmtId="49" fontId="0" fillId="0" borderId="56" xfId="0" applyNumberFormat="1" applyBorder="1"/>
    <xf numFmtId="49" fontId="0" fillId="0" borderId="58" xfId="0" applyNumberFormat="1" applyBorder="1"/>
    <xf numFmtId="0" fontId="0" fillId="3" borderId="57" xfId="0" applyFill="1" applyBorder="1"/>
    <xf numFmtId="0" fontId="0" fillId="0" borderId="58" xfId="0" applyBorder="1"/>
    <xf numFmtId="0" fontId="0" fillId="3" borderId="65" xfId="0" applyFill="1" applyBorder="1"/>
    <xf numFmtId="0" fontId="0" fillId="3" borderId="66" xfId="0" applyFill="1" applyBorder="1"/>
    <xf numFmtId="0" fontId="11" fillId="0" borderId="71" xfId="1" applyAlignment="1">
      <alignment horizontal="center" vertical="center"/>
    </xf>
    <xf numFmtId="0" fontId="0" fillId="0" borderId="46" xfId="0" applyBorder="1"/>
    <xf numFmtId="0" fontId="11" fillId="0" borderId="0" xfId="1" applyBorder="1" applyAlignment="1">
      <alignment horizontal="center" vertical="center"/>
    </xf>
    <xf numFmtId="164" fontId="4" fillId="0" borderId="37" xfId="0" applyNumberFormat="1" applyFont="1" applyBorder="1"/>
    <xf numFmtId="164" fontId="0" fillId="0" borderId="26" xfId="0" applyNumberFormat="1" applyBorder="1"/>
    <xf numFmtId="164" fontId="0" fillId="7" borderId="37" xfId="0" applyNumberFormat="1" applyFill="1" applyBorder="1"/>
    <xf numFmtId="0" fontId="0" fillId="9" borderId="14" xfId="0" applyFill="1" applyBorder="1"/>
    <xf numFmtId="14" fontId="0" fillId="9" borderId="12" xfId="0" applyNumberFormat="1" applyFill="1" applyBorder="1"/>
    <xf numFmtId="0" fontId="0" fillId="9" borderId="15" xfId="0" applyFill="1" applyBorder="1"/>
    <xf numFmtId="0" fontId="0" fillId="9" borderId="12" xfId="0" applyFill="1" applyBorder="1"/>
    <xf numFmtId="0" fontId="12" fillId="0" borderId="37" xfId="0" applyFont="1" applyBorder="1" applyAlignment="1">
      <alignment horizontal="center" vertical="center" wrapText="1"/>
    </xf>
    <xf numFmtId="0" fontId="2" fillId="0" borderId="37" xfId="0" applyFont="1" applyBorder="1"/>
    <xf numFmtId="164" fontId="0" fillId="0" borderId="12" xfId="0" applyNumberFormat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5" borderId="12" xfId="0" applyNumberFormat="1" applyFill="1" applyBorder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164" fontId="2" fillId="6" borderId="12" xfId="0" applyNumberFormat="1" applyFont="1" applyFill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0" borderId="21" xfId="0" applyBorder="1"/>
    <xf numFmtId="0" fontId="0" fillId="0" borderId="77" xfId="0" applyBorder="1"/>
    <xf numFmtId="0" fontId="2" fillId="0" borderId="78" xfId="0" applyFont="1" applyBorder="1"/>
    <xf numFmtId="164" fontId="0" fillId="0" borderId="48" xfId="0" applyNumberFormat="1" applyBorder="1"/>
    <xf numFmtId="0" fontId="0" fillId="2" borderId="12" xfId="0" applyFill="1" applyBorder="1"/>
    <xf numFmtId="165" fontId="0" fillId="2" borderId="12" xfId="0" applyNumberFormat="1" applyFill="1" applyBorder="1"/>
    <xf numFmtId="44" fontId="0" fillId="2" borderId="12" xfId="2" applyFont="1" applyFill="1" applyBorder="1" applyAlignment="1"/>
    <xf numFmtId="0" fontId="0" fillId="0" borderId="48" xfId="0" applyBorder="1"/>
    <xf numFmtId="49" fontId="0" fillId="0" borderId="79" xfId="0" applyNumberFormat="1" applyBorder="1"/>
    <xf numFmtId="14" fontId="0" fillId="0" borderId="2" xfId="0" applyNumberFormat="1" applyBorder="1"/>
    <xf numFmtId="0" fontId="15" fillId="11" borderId="70" xfId="0" applyFont="1" applyFill="1" applyBorder="1" applyAlignment="1">
      <alignment horizontal="center" vertical="top"/>
    </xf>
    <xf numFmtId="0" fontId="0" fillId="2" borderId="0" xfId="0" applyFill="1"/>
    <xf numFmtId="0" fontId="0" fillId="12" borderId="30" xfId="0" applyFill="1" applyBorder="1"/>
    <xf numFmtId="0" fontId="0" fillId="12" borderId="29" xfId="0" applyFill="1" applyBorder="1"/>
    <xf numFmtId="0" fontId="0" fillId="12" borderId="31" xfId="0" applyFill="1" applyBorder="1"/>
    <xf numFmtId="0" fontId="0" fillId="12" borderId="14" xfId="0" applyFill="1" applyBorder="1"/>
    <xf numFmtId="0" fontId="0" fillId="12" borderId="12" xfId="0" applyFill="1" applyBorder="1"/>
    <xf numFmtId="0" fontId="0" fillId="12" borderId="15" xfId="0" applyFill="1" applyBorder="1"/>
    <xf numFmtId="0" fontId="0" fillId="12" borderId="16" xfId="0" applyFill="1" applyBorder="1"/>
    <xf numFmtId="0" fontId="0" fillId="12" borderId="17" xfId="0" applyFill="1" applyBorder="1"/>
    <xf numFmtId="0" fontId="0" fillId="12" borderId="18" xfId="0" applyFill="1" applyBorder="1"/>
    <xf numFmtId="0" fontId="0" fillId="13" borderId="30" xfId="0" applyFill="1" applyBorder="1"/>
    <xf numFmtId="0" fontId="0" fillId="13" borderId="29" xfId="0" applyFill="1" applyBorder="1"/>
    <xf numFmtId="0" fontId="0" fillId="13" borderId="31" xfId="0" applyFill="1" applyBorder="1"/>
    <xf numFmtId="0" fontId="0" fillId="13" borderId="14" xfId="0" applyFill="1" applyBorder="1"/>
    <xf numFmtId="0" fontId="0" fillId="13" borderId="12" xfId="0" applyFill="1" applyBorder="1"/>
    <xf numFmtId="0" fontId="0" fillId="13" borderId="15" xfId="0" applyFill="1" applyBorder="1"/>
    <xf numFmtId="0" fontId="0" fillId="13" borderId="16" xfId="0" applyFill="1" applyBorder="1"/>
    <xf numFmtId="0" fontId="0" fillId="13" borderId="17" xfId="0" applyFill="1" applyBorder="1"/>
    <xf numFmtId="0" fontId="0" fillId="13" borderId="18" xfId="0" applyFill="1" applyBorder="1"/>
    <xf numFmtId="0" fontId="3" fillId="13" borderId="37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0" fillId="4" borderId="27" xfId="0" applyFill="1" applyBorder="1"/>
    <xf numFmtId="0" fontId="0" fillId="4" borderId="48" xfId="0" applyFill="1" applyBorder="1"/>
    <xf numFmtId="0" fontId="0" fillId="4" borderId="51" xfId="0" applyFill="1" applyBorder="1"/>
    <xf numFmtId="0" fontId="0" fillId="9" borderId="51" xfId="0" applyFill="1" applyBorder="1"/>
    <xf numFmtId="0" fontId="0" fillId="9" borderId="0" xfId="0" applyFill="1"/>
    <xf numFmtId="0" fontId="20" fillId="3" borderId="3" xfId="0" applyFont="1" applyFill="1" applyBorder="1" applyAlignment="1">
      <alignment horizontal="center" vertical="center"/>
    </xf>
    <xf numFmtId="0" fontId="22" fillId="3" borderId="63" xfId="0" applyFont="1" applyFill="1" applyBorder="1" applyAlignment="1">
      <alignment vertical="center"/>
    </xf>
    <xf numFmtId="0" fontId="26" fillId="11" borderId="0" xfId="0" applyFont="1" applyFill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4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45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2" fillId="2" borderId="2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 vertical="center" wrapText="1"/>
    </xf>
    <xf numFmtId="0" fontId="8" fillId="9" borderId="0" xfId="0" applyFont="1" applyFill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4" borderId="5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8" fillId="16" borderId="3" xfId="0" applyFont="1" applyFill="1" applyBorder="1" applyAlignment="1">
      <alignment horizontal="center" vertical="center"/>
    </xf>
    <xf numFmtId="0" fontId="8" fillId="16" borderId="4" xfId="0" applyFont="1" applyFill="1" applyBorder="1" applyAlignment="1">
      <alignment horizontal="center" vertical="center"/>
    </xf>
    <xf numFmtId="0" fontId="8" fillId="16" borderId="0" xfId="0" applyFont="1" applyFill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164" fontId="21" fillId="15" borderId="4" xfId="0" applyNumberFormat="1" applyFont="1" applyFill="1" applyBorder="1" applyAlignment="1">
      <alignment horizontal="center" vertical="center"/>
    </xf>
    <xf numFmtId="164" fontId="21" fillId="15" borderId="0" xfId="0" applyNumberFormat="1" applyFont="1" applyFill="1" applyAlignment="1">
      <alignment horizontal="center" vertical="center"/>
    </xf>
    <xf numFmtId="164" fontId="21" fillId="15" borderId="5" xfId="0" applyNumberFormat="1" applyFont="1" applyFill="1" applyBorder="1" applyAlignment="1">
      <alignment horizontal="center" vertical="center"/>
    </xf>
    <xf numFmtId="164" fontId="21" fillId="15" borderId="6" xfId="0" applyNumberFormat="1" applyFont="1" applyFill="1" applyBorder="1" applyAlignment="1">
      <alignment horizontal="center" vertical="center"/>
    </xf>
    <xf numFmtId="164" fontId="21" fillId="15" borderId="7" xfId="0" applyNumberFormat="1" applyFont="1" applyFill="1" applyBorder="1" applyAlignment="1">
      <alignment horizontal="center" vertical="center"/>
    </xf>
    <xf numFmtId="164" fontId="21" fillId="15" borderId="8" xfId="0" applyNumberFormat="1" applyFont="1" applyFill="1" applyBorder="1" applyAlignment="1">
      <alignment horizontal="center" vertical="center"/>
    </xf>
    <xf numFmtId="164" fontId="21" fillId="17" borderId="4" xfId="0" applyNumberFormat="1" applyFont="1" applyFill="1" applyBorder="1" applyAlignment="1">
      <alignment horizontal="center" vertical="center"/>
    </xf>
    <xf numFmtId="164" fontId="21" fillId="17" borderId="0" xfId="0" applyNumberFormat="1" applyFont="1" applyFill="1" applyAlignment="1">
      <alignment horizontal="center" vertical="center"/>
    </xf>
    <xf numFmtId="164" fontId="21" fillId="17" borderId="5" xfId="0" applyNumberFormat="1" applyFont="1" applyFill="1" applyBorder="1" applyAlignment="1">
      <alignment horizontal="center" vertical="center"/>
    </xf>
    <xf numFmtId="164" fontId="21" fillId="17" borderId="6" xfId="0" applyNumberFormat="1" applyFont="1" applyFill="1" applyBorder="1" applyAlignment="1">
      <alignment horizontal="center" vertical="center"/>
    </xf>
    <xf numFmtId="164" fontId="21" fillId="17" borderId="7" xfId="0" applyNumberFormat="1" applyFont="1" applyFill="1" applyBorder="1" applyAlignment="1">
      <alignment horizontal="center" vertical="center"/>
    </xf>
    <xf numFmtId="164" fontId="21" fillId="17" borderId="8" xfId="0" applyNumberFormat="1" applyFont="1" applyFill="1" applyBorder="1" applyAlignment="1">
      <alignment horizontal="center" vertical="center"/>
    </xf>
    <xf numFmtId="0" fontId="21" fillId="9" borderId="81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7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/>
    </xf>
    <xf numFmtId="164" fontId="23" fillId="18" borderId="27" xfId="0" applyNumberFormat="1" applyFont="1" applyFill="1" applyBorder="1" applyAlignment="1">
      <alignment horizontal="center" vertical="center"/>
    </xf>
    <xf numFmtId="0" fontId="23" fillId="18" borderId="0" xfId="0" applyFont="1" applyFill="1" applyAlignment="1">
      <alignment horizontal="center" vertical="center"/>
    </xf>
    <xf numFmtId="0" fontId="23" fillId="18" borderId="27" xfId="0" applyFont="1" applyFill="1" applyBorder="1" applyAlignment="1">
      <alignment horizontal="center" vertical="center"/>
    </xf>
    <xf numFmtId="0" fontId="0" fillId="6" borderId="54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74" xfId="0" applyFill="1" applyBorder="1" applyAlignment="1">
      <alignment horizontal="center"/>
    </xf>
    <xf numFmtId="0" fontId="0" fillId="6" borderId="73" xfId="0" applyFill="1" applyBorder="1" applyAlignment="1">
      <alignment horizontal="center"/>
    </xf>
    <xf numFmtId="0" fontId="7" fillId="9" borderId="64" xfId="0" applyFont="1" applyFill="1" applyBorder="1" applyAlignment="1">
      <alignment horizontal="center" vertical="center" wrapText="1"/>
    </xf>
    <xf numFmtId="164" fontId="8" fillId="9" borderId="0" xfId="0" applyNumberFormat="1" applyFont="1" applyFill="1" applyAlignment="1">
      <alignment horizontal="center" vertical="center"/>
    </xf>
    <xf numFmtId="164" fontId="8" fillId="9" borderId="5" xfId="0" applyNumberFormat="1" applyFont="1" applyFill="1" applyBorder="1" applyAlignment="1">
      <alignment horizontal="center" vertical="center"/>
    </xf>
    <xf numFmtId="164" fontId="8" fillId="9" borderId="62" xfId="0" applyNumberFormat="1" applyFont="1" applyFill="1" applyBorder="1" applyAlignment="1">
      <alignment horizontal="center" vertical="center"/>
    </xf>
    <xf numFmtId="164" fontId="8" fillId="9" borderId="63" xfId="0" applyNumberFormat="1" applyFont="1" applyFill="1" applyBorder="1" applyAlignment="1">
      <alignment horizontal="center" vertical="center"/>
    </xf>
    <xf numFmtId="0" fontId="8" fillId="9" borderId="62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6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6" borderId="72" xfId="0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3" fillId="3" borderId="6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6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164" fontId="25" fillId="12" borderId="10" xfId="0" applyNumberFormat="1" applyFont="1" applyFill="1" applyBorder="1" applyAlignment="1">
      <alignment horizontal="center" vertical="center"/>
    </xf>
    <xf numFmtId="0" fontId="25" fillId="12" borderId="10" xfId="0" applyFont="1" applyFill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8" fillId="13" borderId="9" xfId="0" applyFont="1" applyFill="1" applyBorder="1" applyAlignment="1">
      <alignment horizontal="center" vertical="center"/>
    </xf>
    <xf numFmtId="0" fontId="18" fillId="13" borderId="10" xfId="0" applyFont="1" applyFill="1" applyBorder="1" applyAlignment="1">
      <alignment horizontal="center" vertical="center"/>
    </xf>
    <xf numFmtId="164" fontId="24" fillId="13" borderId="10" xfId="0" applyNumberFormat="1" applyFont="1" applyFill="1" applyBorder="1" applyAlignment="1">
      <alignment horizontal="center" vertical="center"/>
    </xf>
    <xf numFmtId="0" fontId="24" fillId="13" borderId="10" xfId="0" applyFont="1" applyFill="1" applyBorder="1" applyAlignment="1">
      <alignment horizontal="center" vertical="center"/>
    </xf>
    <xf numFmtId="164" fontId="16" fillId="10" borderId="51" xfId="0" applyNumberFormat="1" applyFont="1" applyFill="1" applyBorder="1" applyAlignment="1">
      <alignment horizontal="center" vertical="center" wrapText="1"/>
    </xf>
    <xf numFmtId="164" fontId="16" fillId="10" borderId="80" xfId="0" applyNumberFormat="1" applyFont="1" applyFill="1" applyBorder="1" applyAlignment="1">
      <alignment horizontal="center" vertical="center" wrapText="1"/>
    </xf>
    <xf numFmtId="164" fontId="16" fillId="10" borderId="7" xfId="0" applyNumberFormat="1" applyFont="1" applyFill="1" applyBorder="1" applyAlignment="1">
      <alignment horizontal="center" vertical="center" wrapText="1"/>
    </xf>
    <xf numFmtId="164" fontId="16" fillId="10" borderId="8" xfId="0" applyNumberFormat="1" applyFont="1" applyFill="1" applyBorder="1" applyAlignment="1">
      <alignment horizontal="center" vertical="center" wrapText="1"/>
    </xf>
    <xf numFmtId="0" fontId="10" fillId="11" borderId="51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 wrapText="1"/>
    </xf>
    <xf numFmtId="164" fontId="17" fillId="2" borderId="2" xfId="0" applyNumberFormat="1" applyFont="1" applyFill="1" applyBorder="1" applyAlignment="1">
      <alignment horizontal="center" vertical="center" wrapText="1"/>
    </xf>
    <xf numFmtId="164" fontId="17" fillId="2" borderId="3" xfId="0" applyNumberFormat="1" applyFont="1" applyFill="1" applyBorder="1" applyAlignment="1">
      <alignment horizontal="center" vertical="center" wrapText="1"/>
    </xf>
    <xf numFmtId="164" fontId="17" fillId="2" borderId="6" xfId="0" applyNumberFormat="1" applyFont="1" applyFill="1" applyBorder="1" applyAlignment="1">
      <alignment horizontal="center" vertical="center" wrapText="1"/>
    </xf>
    <xf numFmtId="164" fontId="17" fillId="2" borderId="7" xfId="0" applyNumberFormat="1" applyFont="1" applyFill="1" applyBorder="1" applyAlignment="1">
      <alignment horizontal="center" vertical="center" wrapText="1"/>
    </xf>
    <xf numFmtId="164" fontId="17" fillId="2" borderId="8" xfId="0" applyNumberFormat="1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6" fillId="2" borderId="53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/>
    </xf>
    <xf numFmtId="0" fontId="3" fillId="3" borderId="76" xfId="0" applyFont="1" applyFill="1" applyBorder="1" applyAlignment="1">
      <alignment horizontal="center" vertical="center"/>
    </xf>
    <xf numFmtId="0" fontId="0" fillId="4" borderId="67" xfId="0" applyFill="1" applyBorder="1" applyAlignment="1">
      <alignment horizontal="center"/>
    </xf>
    <xf numFmtId="0" fontId="5" fillId="2" borderId="64" xfId="0" applyFont="1" applyFill="1" applyBorder="1" applyAlignment="1">
      <alignment horizontal="center"/>
    </xf>
    <xf numFmtId="0" fontId="5" fillId="2" borderId="62" xfId="0" applyFont="1" applyFill="1" applyBorder="1" applyAlignment="1">
      <alignment horizontal="center"/>
    </xf>
    <xf numFmtId="0" fontId="5" fillId="2" borderId="63" xfId="0" applyFont="1" applyFill="1" applyBorder="1" applyAlignment="1">
      <alignment horizontal="center"/>
    </xf>
    <xf numFmtId="0" fontId="10" fillId="11" borderId="70" xfId="0" applyFont="1" applyFill="1" applyBorder="1" applyAlignment="1">
      <alignment horizontal="center"/>
    </xf>
    <xf numFmtId="0" fontId="10" fillId="11" borderId="51" xfId="0" applyFont="1" applyFill="1" applyBorder="1" applyAlignment="1">
      <alignment horizontal="center"/>
    </xf>
    <xf numFmtId="0" fontId="10" fillId="11" borderId="69" xfId="0" applyFont="1" applyFill="1" applyBorder="1" applyAlignment="1">
      <alignment horizontal="center"/>
    </xf>
    <xf numFmtId="164" fontId="9" fillId="10" borderId="49" xfId="0" applyNumberFormat="1" applyFont="1" applyFill="1" applyBorder="1" applyAlignment="1">
      <alignment horizontal="center" vertical="center" wrapText="1"/>
    </xf>
    <xf numFmtId="164" fontId="9" fillId="10" borderId="50" xfId="0" applyNumberFormat="1" applyFont="1" applyFill="1" applyBorder="1" applyAlignment="1">
      <alignment horizontal="center" vertical="center" wrapText="1"/>
    </xf>
    <xf numFmtId="0" fontId="0" fillId="4" borderId="68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/>
    </xf>
  </cellXfs>
  <cellStyles count="3">
    <cellStyle name="Currency" xfId="2" builtinId="4"/>
    <cellStyle name="Normal" xfId="0" builtinId="0"/>
    <cellStyle name="תא מקושר" xfId="1" builtinId="24"/>
  </cellStyles>
  <dxfs count="592"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theme="8" tint="0.39994506668294322"/>
      </font>
      <numFmt numFmtId="19" formatCode="dd/mm/yyyy"/>
    </dxf>
    <dxf>
      <font>
        <color rgb="FFFFFF00"/>
      </font>
    </dxf>
    <dxf>
      <font>
        <color theme="8" tint="0.39994506668294322"/>
      </font>
      <numFmt numFmtId="19" formatCode="dd/mm/yyyy"/>
    </dxf>
    <dxf>
      <font>
        <color rgb="FFFFFF00"/>
      </font>
    </dxf>
  </dxfs>
  <tableStyles count="0" defaultTableStyle="TableStyleMedium2" defaultPivotStyle="PivotStyleLight16"/>
  <colors>
    <mruColors>
      <color rgb="FFFFFF66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image" Target="../media/image2.jpg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ה''תשפ"ו'!$S$25:$S$37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ה''תשפ"ו'!$T$25:$T$37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C3-46FF-AF55-1D2D4CD45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28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he-IL" sz="2800" b="1">
                <a:solidFill>
                  <a:schemeClr val="bg1"/>
                </a:solidFill>
              </a:rPr>
              <a:t>סיכום לפי שנים</a:t>
            </a:r>
          </a:p>
        </c:rich>
      </c:tx>
      <c:layout>
        <c:manualLayout>
          <c:xMode val="edge"/>
          <c:yMode val="edge"/>
          <c:x val="0.44893928383191456"/>
          <c:y val="3.09082263433190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28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view3D>
      <c:rotX val="10"/>
      <c:rotY val="20"/>
      <c:depthPercent val="100"/>
      <c:rAngAx val="1"/>
    </c:view3D>
    <c:floor>
      <c:thickness val="0"/>
      <c:spPr>
        <a:solidFill>
          <a:schemeClr val="accent1">
            <a:lumMod val="20000"/>
            <a:lumOff val="80000"/>
            <a:alpha val="52000"/>
          </a:schemeClr>
        </a:solidFill>
        <a:ln>
          <a:noFill/>
        </a:ln>
        <a:effectLst/>
        <a:sp3d/>
      </c:spPr>
    </c:floor>
    <c:sideWall>
      <c:thickness val="0"/>
      <c:spPr>
        <a:solidFill>
          <a:schemeClr val="bg1">
            <a:lumMod val="95000"/>
            <a:alpha val="18000"/>
          </a:schemeClr>
        </a:solidFill>
        <a:ln>
          <a:noFill/>
        </a:ln>
        <a:effectLst/>
        <a:sp3d/>
      </c:spPr>
    </c:sideWall>
    <c:backWall>
      <c:thickness val="0"/>
      <c:spPr>
        <a:solidFill>
          <a:schemeClr val="accent1">
            <a:lumMod val="20000"/>
            <a:lumOff val="80000"/>
            <a:alpha val="37000"/>
          </a:schemeClr>
        </a:solidFill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'חישוב לפי שנים'!$B$51</c:f>
              <c:strCache>
                <c:ptCount val="1"/>
                <c:pt idx="0">
                  <c:v>סכום הכללי </c:v>
                </c:pt>
              </c:strCache>
            </c:strRef>
          </c:tx>
          <c:spPr>
            <a:solidFill>
              <a:srgbClr val="8FAADC"/>
            </a:solidFill>
            <a:ln>
              <a:noFill/>
            </a:ln>
            <a:effectLst/>
            <a:sp3d/>
          </c:spPr>
          <c:invertIfNegative val="1"/>
          <c:dLbls>
            <c:delete val="1"/>
          </c:dLbls>
          <c:cat>
            <c:strRef>
              <c:f>'חישוב לפי שנים'!$A$52:$A$66</c:f>
              <c:strCache>
                <c:ptCount val="15"/>
                <c:pt idx="0">
                  <c:v>ה''תשפ"ו</c:v>
                </c:pt>
                <c:pt idx="1">
                  <c:v>ה'תשפ"ז</c:v>
                </c:pt>
                <c:pt idx="2">
                  <c:v>ה'תשפ"ח</c:v>
                </c:pt>
                <c:pt idx="3">
                  <c:v>התשפ"ט</c:v>
                </c:pt>
                <c:pt idx="4">
                  <c:v>ה'תש"ץ</c:v>
                </c:pt>
                <c:pt idx="5">
                  <c:v>ה'תשצ"א</c:v>
                </c:pt>
                <c:pt idx="6">
                  <c:v>ה'תשצ"ב</c:v>
                </c:pt>
                <c:pt idx="7">
                  <c:v>ה'תשצ"ג</c:v>
                </c:pt>
                <c:pt idx="8">
                  <c:v>ה'תשצ"ד</c:v>
                </c:pt>
                <c:pt idx="9">
                  <c:v>ה'תשצ"ה</c:v>
                </c:pt>
                <c:pt idx="10">
                  <c:v>ה'תשצ"ו</c:v>
                </c:pt>
                <c:pt idx="11">
                  <c:v>ה'תשצ"ז</c:v>
                </c:pt>
                <c:pt idx="12">
                  <c:v>ה'תשצ"ח</c:v>
                </c:pt>
                <c:pt idx="13">
                  <c:v>ה'תשצ"ט</c:v>
                </c:pt>
                <c:pt idx="14">
                  <c:v>ה'תת</c:v>
                </c:pt>
              </c:strCache>
            </c:strRef>
          </c:cat>
          <c:val>
            <c:numRef>
              <c:f>'חישוב לפי שנים'!$B$52:$B$66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hape val="cylinder"/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</a:ln>
                  <a:effectLst/>
                  <a:sp3d/>
                </c14:spPr>
              </c14:invertSolidFillFmt>
            </c:ext>
            <c:ext xmlns:c16="http://schemas.microsoft.com/office/drawing/2014/chart" uri="{C3380CC4-5D6E-409C-BE32-E72D297353CC}">
              <c16:uniqueId val="{00000000-4763-4168-B270-C95BF46F1661}"/>
            </c:ext>
          </c:extLst>
        </c:ser>
        <c:ser>
          <c:idx val="1"/>
          <c:order val="1"/>
          <c:tx>
            <c:strRef>
              <c:f>'חישוב לפי שנים'!$C$51</c:f>
              <c:strCache>
                <c:ptCount val="1"/>
                <c:pt idx="0">
                  <c:v>ניתן למעשרות</c:v>
                </c:pt>
              </c:strCache>
            </c:strRef>
          </c:tx>
          <c:spPr>
            <a:solidFill>
              <a:srgbClr val="C55A11"/>
            </a:solidFill>
            <a:ln>
              <a:noFill/>
            </a:ln>
            <a:effectLst/>
            <a:sp3d/>
          </c:spPr>
          <c:invertIfNegative val="1"/>
          <c:dLbls>
            <c:delete val="1"/>
          </c:dLbls>
          <c:cat>
            <c:strRef>
              <c:f>'חישוב לפי שנים'!$A$52:$A$66</c:f>
              <c:strCache>
                <c:ptCount val="15"/>
                <c:pt idx="0">
                  <c:v>ה''תשפ"ו</c:v>
                </c:pt>
                <c:pt idx="1">
                  <c:v>ה'תשפ"ז</c:v>
                </c:pt>
                <c:pt idx="2">
                  <c:v>ה'תשפ"ח</c:v>
                </c:pt>
                <c:pt idx="3">
                  <c:v>התשפ"ט</c:v>
                </c:pt>
                <c:pt idx="4">
                  <c:v>ה'תש"ץ</c:v>
                </c:pt>
                <c:pt idx="5">
                  <c:v>ה'תשצ"א</c:v>
                </c:pt>
                <c:pt idx="6">
                  <c:v>ה'תשצ"ב</c:v>
                </c:pt>
                <c:pt idx="7">
                  <c:v>ה'תשצ"ג</c:v>
                </c:pt>
                <c:pt idx="8">
                  <c:v>ה'תשצ"ד</c:v>
                </c:pt>
                <c:pt idx="9">
                  <c:v>ה'תשצ"ה</c:v>
                </c:pt>
                <c:pt idx="10">
                  <c:v>ה'תשצ"ו</c:v>
                </c:pt>
                <c:pt idx="11">
                  <c:v>ה'תשצ"ז</c:v>
                </c:pt>
                <c:pt idx="12">
                  <c:v>ה'תשצ"ח</c:v>
                </c:pt>
                <c:pt idx="13">
                  <c:v>ה'תשצ"ט</c:v>
                </c:pt>
                <c:pt idx="14">
                  <c:v>ה'תת</c:v>
                </c:pt>
              </c:strCache>
            </c:strRef>
          </c:cat>
          <c:val>
            <c:numRef>
              <c:f>'חישוב לפי שנים'!$C$52:$C$66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hape val="cylinder"/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</a:ln>
                  <a:effectLst/>
                  <a:sp3d/>
                </c14:spPr>
              </c14:invertSolidFillFmt>
            </c:ext>
            <c:ext xmlns:c16="http://schemas.microsoft.com/office/drawing/2014/chart" uri="{C3380CC4-5D6E-409C-BE32-E72D297353CC}">
              <c16:uniqueId val="{00000001-4763-4168-B270-C95BF46F1661}"/>
            </c:ext>
          </c:extLst>
        </c:ser>
        <c:ser>
          <c:idx val="2"/>
          <c:order val="2"/>
          <c:tx>
            <c:strRef>
              <c:f>'חישוב לפי שנים'!$D$51</c:f>
              <c:strCache>
                <c:ptCount val="1"/>
                <c:pt idx="0">
                  <c:v>ניתן לחומש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'חישוב לפי שנים'!$A$52:$A$66</c:f>
              <c:strCache>
                <c:ptCount val="15"/>
                <c:pt idx="0">
                  <c:v>ה''תשפ"ו</c:v>
                </c:pt>
                <c:pt idx="1">
                  <c:v>ה'תשפ"ז</c:v>
                </c:pt>
                <c:pt idx="2">
                  <c:v>ה'תשפ"ח</c:v>
                </c:pt>
                <c:pt idx="3">
                  <c:v>התשפ"ט</c:v>
                </c:pt>
                <c:pt idx="4">
                  <c:v>ה'תש"ץ</c:v>
                </c:pt>
                <c:pt idx="5">
                  <c:v>ה'תשצ"א</c:v>
                </c:pt>
                <c:pt idx="6">
                  <c:v>ה'תשצ"ב</c:v>
                </c:pt>
                <c:pt idx="7">
                  <c:v>ה'תשצ"ג</c:v>
                </c:pt>
                <c:pt idx="8">
                  <c:v>ה'תשצ"ד</c:v>
                </c:pt>
                <c:pt idx="9">
                  <c:v>ה'תשצ"ה</c:v>
                </c:pt>
                <c:pt idx="10">
                  <c:v>ה'תשצ"ו</c:v>
                </c:pt>
                <c:pt idx="11">
                  <c:v>ה'תשצ"ז</c:v>
                </c:pt>
                <c:pt idx="12">
                  <c:v>ה'תשצ"ח</c:v>
                </c:pt>
                <c:pt idx="13">
                  <c:v>ה'תשצ"ט</c:v>
                </c:pt>
                <c:pt idx="14">
                  <c:v>ה'תת</c:v>
                </c:pt>
              </c:strCache>
            </c:strRef>
          </c:cat>
          <c:val>
            <c:numRef>
              <c:f>'חישוב לפי שנים'!$D$52:$D$66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A-EB75-4365-9CA8-9175574A590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99"/>
        <c:shape val="box"/>
        <c:axId val="1589816288"/>
        <c:axId val="1589827328"/>
        <c:axId val="0"/>
      </c:bar3DChart>
      <c:catAx>
        <c:axId val="158981628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chemeClr val="bg1">
              <a:alpha val="0"/>
            </a:schemeClr>
          </a:solidFill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6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589827328"/>
        <c:crosses val="autoZero"/>
        <c:auto val="1"/>
        <c:lblAlgn val="ctr"/>
        <c:lblOffset val="100"/>
        <c:noMultiLvlLbl val="0"/>
      </c:catAx>
      <c:valAx>
        <c:axId val="1589827328"/>
        <c:scaling>
          <c:orientation val="minMax"/>
        </c:scaling>
        <c:delete val="0"/>
        <c:axPos val="r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alpha val="0"/>
            </a:schemeClr>
          </a:solidFill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2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589816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4">
        <a:lumMod val="5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dk1"/>
          </a:solidFill>
          <a:latin typeface="+mn-lt"/>
          <a:ea typeface="+mn-ea"/>
          <a:cs typeface="+mn-cs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ה''תשפ"ז'!$S$25:$S$37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ה''תשפ"ז'!$T$25:$T$37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BE-4F2A-81CE-BCBCC0AD5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ה''תשפ"ח'!$S$25:$S$37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ה''תשפ"ח'!$T$25:$T$37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A7-4A32-B08F-90820C6FBA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blipFill dpi="0" rotWithShape="1">
              <a:blip xmlns:r="http://schemas.openxmlformats.org/officeDocument/2006/relationships" r:embed="rId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a:blip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ה''תשפ''''ד'!$S$24:$S$36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ה''תשפ''''ד'!$T$24:$T$36</c:f>
              <c:numCache>
                <c:formatCode>"₪"\ #,##0.00</c:formatCode>
                <c:ptCount val="13"/>
                <c:pt idx="0">
                  <c:v>10149</c:v>
                </c:pt>
                <c:pt idx="1">
                  <c:v>10018</c:v>
                </c:pt>
                <c:pt idx="2">
                  <c:v>9759</c:v>
                </c:pt>
                <c:pt idx="3">
                  <c:v>8328</c:v>
                </c:pt>
                <c:pt idx="4">
                  <c:v>12928.8</c:v>
                </c:pt>
                <c:pt idx="5">
                  <c:v>10653</c:v>
                </c:pt>
                <c:pt idx="6">
                  <c:v>12362</c:v>
                </c:pt>
                <c:pt idx="7">
                  <c:v>12120</c:v>
                </c:pt>
                <c:pt idx="8">
                  <c:v>12329</c:v>
                </c:pt>
                <c:pt idx="9">
                  <c:v>10910</c:v>
                </c:pt>
                <c:pt idx="10">
                  <c:v>20230</c:v>
                </c:pt>
                <c:pt idx="11">
                  <c:v>11790</c:v>
                </c:pt>
                <c:pt idx="12">
                  <c:v>11571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94-4693-90F4-DC5443D4B0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4">
        <a:extLst>
          <a:ext uri="{28A0092B-C50C-407E-A947-70E740481C1C}">
            <a14:useLocalDpi xmlns:a14="http://schemas.microsoft.com/office/drawing/2010/main" val="0"/>
          </a:ext>
        </a:extLst>
      </a:blip>
      <a:srcRect/>
      <a:stretch>
        <a:fillRect l="-8000" b="-23000"/>
      </a:stretch>
    </a:blip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ה''תשפ"ט'!$S$25:$S$37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ה''תשפ"ט'!$T$25:$T$37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70-46F4-80FA-9D1040B88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ה''תש"ץ'!$S$25:$S$37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ה''תש"ץ'!$T$25:$T$37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63-4B38-A509-D5FD3ECA2E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ה''תשצ"א'!$S$25:$S$37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ה''תשצ"א'!$T$25:$T$37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FE-43C4-BDBD-E9862164D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ה''תשצ"ב'!$S$25:$S$37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ה''תשצ"ב'!$T$25:$T$37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33-4890-90F7-57922B0F68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ה''תשצ"ג'!$S$25:$S$37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ה''תשצ"ג'!$T$25:$T$37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EB-4939-9B56-321CD026A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ה''תשצ"ד'!$S$25:$S$37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ה''תשצ"ד'!$T$25:$T$37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D9-469A-B31F-896D5B9AF3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ה''תשצ"ה'!$S$25:$S$37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ה''תשצ"ה'!$T$25:$T$37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9B-4D59-91C7-948108EF01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ה''תשצ"ו'!$S$25:$S$37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ה''תשצ"ו'!$T$25:$T$37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8C-454E-AAA1-5412325A50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ה''תשצ"ז'!$S$25:$S$37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ה''תשצ"ז'!$T$25:$T$37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63-48FA-83CE-D2A3617F0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ה''תשצ"ח'!$S$25:$S$37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ה''תשצ"ח'!$T$25:$T$37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9E-46F0-9EE6-55B6F38293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ה''תשצ"ט'!$S$25:$S$37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ה''תשצ"ט'!$T$25:$T$37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18-4AD1-8DBD-31140958A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he-IL"/>
              <a:t>סיכום לפי חודשים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 w="66675">
              <a:solidFill>
                <a:schemeClr val="bg1"/>
              </a:solidFill>
            </a:ln>
            <a:effectLst>
              <a:glow>
                <a:schemeClr val="accent1">
                  <a:alpha val="48000"/>
                </a:schemeClr>
              </a:glow>
              <a:softEdge rad="177800"/>
            </a:effectLst>
            <a:scene3d>
              <a:camera prst="orthographicFront"/>
              <a:lightRig rig="sunset" dir="t"/>
            </a:scene3d>
            <a:sp3d prstMaterial="metal">
              <a:bevelT w="165100" prst="coolSlant"/>
            </a:sp3d>
          </c:spPr>
          <c:invertIfNegative val="0"/>
          <c:dLbls>
            <c:spPr>
              <a:solidFill>
                <a:srgbClr val="FFFF00"/>
              </a:solidFill>
              <a:ln w="19050">
                <a:solidFill>
                  <a:srgbClr val="4472C4">
                    <a:lumMod val="50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FrankRuehl" panose="020E0503060101010101" pitchFamily="34" charset="-79"/>
                    <a:ea typeface="+mn-ea"/>
                    <a:cs typeface="FrankRuehl" panose="020E0503060101010101" pitchFamily="34" charset="-79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'הכנסות שנתי ה''תת'!$S$25:$S$37</c:f>
              <c:strCache>
                <c:ptCount val="13"/>
                <c:pt idx="0">
                  <c:v>תשרי</c:v>
                </c:pt>
                <c:pt idx="1">
                  <c:v>חשון </c:v>
                </c:pt>
                <c:pt idx="2">
                  <c:v>כסלו</c:v>
                </c:pt>
                <c:pt idx="3">
                  <c:v>טבת</c:v>
                </c:pt>
                <c:pt idx="4">
                  <c:v>שבט</c:v>
                </c:pt>
                <c:pt idx="5">
                  <c:v>אדר א</c:v>
                </c:pt>
                <c:pt idx="6">
                  <c:v>אדר ב</c:v>
                </c:pt>
                <c:pt idx="7">
                  <c:v>ניסן</c:v>
                </c:pt>
                <c:pt idx="8">
                  <c:v>אייר</c:v>
                </c:pt>
                <c:pt idx="9">
                  <c:v>סיון</c:v>
                </c:pt>
                <c:pt idx="10">
                  <c:v>תמוז</c:v>
                </c:pt>
                <c:pt idx="11">
                  <c:v>אב</c:v>
                </c:pt>
                <c:pt idx="12">
                  <c:v>אלול</c:v>
                </c:pt>
              </c:strCache>
            </c:strRef>
          </c:cat>
          <c:val>
            <c:numRef>
              <c:f>'הכנסות שנתי ה''תת'!$T$25:$T$37</c:f>
              <c:numCache>
                <c:formatCode>"₪"\ 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C7-41DB-B074-44BB44014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"/>
        <c:overlap val="-24"/>
        <c:axId val="705068095"/>
        <c:axId val="705069055"/>
      </c:barChart>
      <c:catAx>
        <c:axId val="7050680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FFFF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he-IL"/>
          </a:p>
        </c:txPr>
        <c:crossAx val="705069055"/>
        <c:crosses val="autoZero"/>
        <c:auto val="1"/>
        <c:lblAlgn val="ctr"/>
        <c:lblOffset val="100"/>
        <c:noMultiLvlLbl val="0"/>
      </c:catAx>
      <c:valAx>
        <c:axId val="70506905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₪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FFFF00"/>
                </a:solidFill>
                <a:latin typeface="Aharoni" panose="02010803020104030203" pitchFamily="2" charset="-79"/>
                <a:ea typeface="+mn-ea"/>
                <a:cs typeface="Aharoni" panose="02010803020104030203" pitchFamily="2" charset="-79"/>
              </a:defRPr>
            </a:pPr>
            <a:endParaRPr lang="he-IL"/>
          </a:p>
        </c:txPr>
        <c:crossAx val="705068095"/>
        <c:crosses val="autoZero"/>
        <c:crossBetween val="between"/>
        <c:majorUnit val="1000"/>
        <c:min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95000"/>
        <a:lumOff val="5000"/>
      </a:schemeClr>
    </a:solidFill>
    <a:ln>
      <a:noFill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4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6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17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0313AE6C-3879-4836-9C84-4AD6558560D9}"/>
            </a:ext>
          </a:extLst>
        </xdr:cNvPr>
        <xdr:cNvSpPr>
          <a:spLocks noChangeAspect="1" noChangeArrowheads="1"/>
        </xdr:cNvSpPr>
      </xdr:nvSpPr>
      <xdr:spPr bwMode="auto">
        <a:xfrm>
          <a:off x="10976358540" y="1912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41C35EFE-3E37-4B00-888E-2B5AD3ED1A0D}"/>
            </a:ext>
          </a:extLst>
        </xdr:cNvPr>
        <xdr:cNvSpPr>
          <a:spLocks noChangeAspect="1" noChangeArrowheads="1"/>
        </xdr:cNvSpPr>
      </xdr:nvSpPr>
      <xdr:spPr bwMode="auto">
        <a:xfrm>
          <a:off x="10976358540" y="1912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2F2127B4-C83B-49F4-ADF4-60531D0DAF1F}"/>
            </a:ext>
          </a:extLst>
        </xdr:cNvPr>
        <xdr:cNvSpPr>
          <a:spLocks noChangeAspect="1" noChangeArrowheads="1"/>
        </xdr:cNvSpPr>
      </xdr:nvSpPr>
      <xdr:spPr bwMode="auto">
        <a:xfrm>
          <a:off x="10976358540" y="1912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ED3A831A-472A-46BC-BCAF-7CB5DF720520}"/>
            </a:ext>
          </a:extLst>
        </xdr:cNvPr>
        <xdr:cNvSpPr>
          <a:spLocks noChangeAspect="1" noChangeArrowheads="1"/>
        </xdr:cNvSpPr>
      </xdr:nvSpPr>
      <xdr:spPr bwMode="auto">
        <a:xfrm>
          <a:off x="10976358540" y="1912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9855F2E7-A754-4632-BBCB-5390278E6EA8}"/>
            </a:ext>
          </a:extLst>
        </xdr:cNvPr>
        <xdr:cNvSpPr>
          <a:spLocks noChangeAspect="1" noChangeArrowheads="1"/>
        </xdr:cNvSpPr>
      </xdr:nvSpPr>
      <xdr:spPr bwMode="auto">
        <a:xfrm>
          <a:off x="1097591658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2C1FCBA9-8D9A-438E-B73D-2C6A44FF0D83}"/>
            </a:ext>
          </a:extLst>
        </xdr:cNvPr>
        <xdr:cNvSpPr>
          <a:spLocks noChangeAspect="1" noChangeArrowheads="1"/>
        </xdr:cNvSpPr>
      </xdr:nvSpPr>
      <xdr:spPr bwMode="auto">
        <a:xfrm>
          <a:off x="1097591658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5292EFDE-B33F-49AD-A95C-DF3959F746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647700</xdr:colOff>
      <xdr:row>30</xdr:row>
      <xdr:rowOff>91440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F07C03F0-C6D4-33F2-3691-3581FADE61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186FB421-AC33-4FC8-9EE2-3615BFC37CE9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331FD4F1-2B74-4E7A-966A-6F750CEA11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89C82408-1527-4D0A-AF4C-F5785FB362D7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024D64DA-311A-4902-B814-EEB642EC12B0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0E23A17E-C2EB-4811-B2B1-833FE69B89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D3F35384-F918-41A9-A0E3-D7E381149C3A}"/>
            </a:ext>
          </a:extLst>
        </xdr:cNvPr>
        <xdr:cNvSpPr>
          <a:spLocks noChangeAspect="1" noChangeArrowheads="1"/>
        </xdr:cNvSpPr>
      </xdr:nvSpPr>
      <xdr:spPr bwMode="auto">
        <a:xfrm>
          <a:off x="10984184280" y="9304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129540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35E1A360-205D-4AEF-B0B0-7F2AC0F00F35}"/>
            </a:ext>
          </a:extLst>
        </xdr:cNvPr>
        <xdr:cNvSpPr>
          <a:spLocks noChangeAspect="1" noChangeArrowheads="1"/>
        </xdr:cNvSpPr>
      </xdr:nvSpPr>
      <xdr:spPr bwMode="auto">
        <a:xfrm>
          <a:off x="10984184280" y="9304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22860</xdr:rowOff>
    </xdr:from>
    <xdr:to>
      <xdr:col>17</xdr:col>
      <xdr:colOff>472440</xdr:colOff>
      <xdr:row>68</xdr:row>
      <xdr:rowOff>22860</xdr:rowOff>
    </xdr:to>
    <xdr:graphicFrame macro="">
      <xdr:nvGraphicFramePr>
        <xdr:cNvPr id="6" name="תרשים 5">
          <a:extLst>
            <a:ext uri="{FF2B5EF4-FFF2-40B4-BE49-F238E27FC236}">
              <a16:creationId xmlns:a16="http://schemas.microsoft.com/office/drawing/2014/main" id="{615775BD-8EF5-965F-F735-707EA1A76B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F0A611F6-0EA4-4F2C-BDDF-030F652FD030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8CEA45DD-101C-47B5-9D84-CA601E373E78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0A2BC444-A4D9-4976-ADB0-44DE4D9591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9C0A1693-7633-4311-9C57-07D47C803085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6811F487-E0EF-43C6-8859-831059CB8CEC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ED0B948F-3FFB-4127-AD32-2D8781E20E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286B431C-E55F-4DAB-B4CF-B355193A77AB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F1229D38-3324-4288-9E44-2D22D84F057A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4CC65460-2C58-4454-A3E7-A2D387B92B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C5763B02-16C4-4755-BA6D-7D26EE821791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D6F0B45A-8BB0-4E44-8516-DF52E8CA65C5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6B341343-DCCE-48E4-BA4A-56BFF699CF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A9CAE539-C1F2-4B18-976B-E9B563173769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20A72F7C-17D2-40D7-8D6C-3B2E0625F2CB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D4E165C8-2BD1-4852-BF81-1CC0FA5F58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86437BF6-2225-4FBC-BCDB-85784FA591CB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6EEF7131-7283-4C0D-B644-323F3809212B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7C53AD37-36BA-4B9A-BC11-81CC62041E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8CC9BC88-B914-4649-BBCE-24CC9B54CF2A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3F5006AF-A8E3-4425-91FD-A715C1927858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1CCB854C-5CE9-4D72-AE31-226484202D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95624580-CE43-4016-876C-6048E43F5995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5042A7DB-06A1-4AF9-A756-EA6AAD11BBF4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43897620-39F2-4C13-9CAF-B8DC4451C1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18BA6F59-83E2-452E-A0CF-F6CFB636F1B2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9361B2FF-BF50-45F3-BD64-58EADCC2B2EF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8205286E-C9B5-4D99-BC55-5AC0706422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9B2EBD93-1CA4-4313-A8C3-482D12EF90CC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06A23510-1153-44B1-8E66-03DAFF294D96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583C0800-DEE1-4B4A-AE2F-92B9453A34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3BAD0817-3E4F-41ED-BD19-A120E3BE1B62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330F3358-8BA2-4EE4-8721-69B91617A989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2366D86B-BB91-4D2F-ABBE-C6C2A793CC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2" name="AutoShape 1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F78ED034-D348-4F34-ADEA-8B06DBCB581D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304800</xdr:colOff>
      <xdr:row>6</xdr:row>
      <xdr:rowOff>129539</xdr:rowOff>
    </xdr:to>
    <xdr:sp macro="" textlink="">
      <xdr:nvSpPr>
        <xdr:cNvPr id="3" name="AutoShape 2" descr="רק מזכירים לשריין את 21:30 לארץ נהדרת 🫶🏻 גם אליקו ולירז הגיעו">
          <a:extLst>
            <a:ext uri="{FF2B5EF4-FFF2-40B4-BE49-F238E27FC236}">
              <a16:creationId xmlns:a16="http://schemas.microsoft.com/office/drawing/2014/main" id="{18CC25FE-C06E-4EA0-AFDB-D45E03908B5C}"/>
            </a:ext>
          </a:extLst>
        </xdr:cNvPr>
        <xdr:cNvSpPr>
          <a:spLocks noChangeAspect="1" noChangeArrowheads="1"/>
        </xdr:cNvSpPr>
      </xdr:nvSpPr>
      <xdr:spPr bwMode="auto">
        <a:xfrm>
          <a:off x="10973859180" y="246888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17</xdr:col>
      <xdr:colOff>472440</xdr:colOff>
      <xdr:row>69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AB0B1608-81BF-49A9-819B-1CB7D11AA4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96D4-D76B-454D-818C-882B627D104F}">
  <dimension ref="A1:AZ103"/>
  <sheetViews>
    <sheetView rightToLeft="1" topLeftCell="A10" workbookViewId="0">
      <selection activeCell="T37" sqref="T37"/>
    </sheetView>
  </sheetViews>
  <sheetFormatPr defaultRowHeight="13.8" x14ac:dyDescent="0.25"/>
  <cols>
    <col min="1" max="1" width="11.19921875" customWidth="1"/>
    <col min="2" max="2" width="11" bestFit="1" customWidth="1"/>
    <col min="3" max="3" width="8.19921875" bestFit="1" customWidth="1"/>
    <col min="4" max="4" width="15.59765625" bestFit="1" customWidth="1"/>
    <col min="5" max="5" width="9.8984375" bestFit="1" customWidth="1"/>
    <col min="6" max="6" width="5.8984375" bestFit="1" customWidth="1"/>
    <col min="7" max="7" width="17.5" bestFit="1" customWidth="1"/>
    <col min="8" max="8" width="9.8984375" bestFit="1" customWidth="1"/>
    <col min="9" max="9" width="4.8984375" bestFit="1" customWidth="1"/>
    <col min="10" max="10" width="13.8984375" bestFit="1" customWidth="1"/>
    <col min="11" max="11" width="9.8984375" bestFit="1" customWidth="1"/>
    <col min="12" max="12" width="7.8984375" bestFit="1" customWidth="1"/>
    <col min="13" max="13" width="13.8984375" bestFit="1" customWidth="1"/>
    <col min="14" max="14" width="9.8984375" bestFit="1" customWidth="1"/>
    <col min="15" max="15" width="8.8984375" bestFit="1" customWidth="1"/>
    <col min="16" max="16" width="13.8984375" bestFit="1" customWidth="1"/>
    <col min="17" max="17" width="9.8984375" bestFit="1" customWidth="1"/>
    <col min="18" max="18" width="7.8984375" bestFit="1" customWidth="1"/>
    <col min="19" max="19" width="19.19921875" bestFit="1" customWidth="1"/>
    <col min="20" max="20" width="12.8984375" bestFit="1" customWidth="1"/>
    <col min="21" max="21" width="6.3984375" bestFit="1" customWidth="1"/>
  </cols>
  <sheetData>
    <row r="1" spans="1:52" ht="104.4" customHeight="1" thickBot="1" x14ac:dyDescent="0.3">
      <c r="A1" s="121" t="s">
        <v>1</v>
      </c>
      <c r="B1" s="122"/>
      <c r="C1" s="122"/>
      <c r="D1" s="122"/>
      <c r="E1" s="122"/>
      <c r="F1" s="122"/>
      <c r="G1" s="122"/>
      <c r="H1" s="122"/>
      <c r="I1" s="123"/>
      <c r="J1" s="124">
        <f>SUM(P43)</f>
        <v>9.9999999838473741E-4</v>
      </c>
      <c r="K1" s="125"/>
      <c r="L1" s="125"/>
      <c r="M1" s="125"/>
      <c r="N1" s="125"/>
      <c r="O1" s="125"/>
      <c r="P1" s="125"/>
      <c r="Q1" s="125"/>
      <c r="R1" s="126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</row>
    <row r="2" spans="1:52" ht="14.4" thickBot="1" x14ac:dyDescent="0.3">
      <c r="A2" s="128" t="s">
        <v>75</v>
      </c>
      <c r="B2" s="129"/>
      <c r="C2" s="130"/>
      <c r="D2" s="128" t="s">
        <v>76</v>
      </c>
      <c r="E2" s="129"/>
      <c r="F2" s="130"/>
      <c r="G2" s="128" t="s">
        <v>77</v>
      </c>
      <c r="H2" s="129"/>
      <c r="I2" s="130"/>
      <c r="J2" s="128" t="s">
        <v>78</v>
      </c>
      <c r="K2" s="129"/>
      <c r="L2" s="130"/>
      <c r="M2" s="128" t="s">
        <v>79</v>
      </c>
      <c r="N2" s="129"/>
      <c r="O2" s="130"/>
      <c r="P2" s="128" t="s">
        <v>80</v>
      </c>
      <c r="Q2" s="129"/>
      <c r="R2" s="130"/>
      <c r="S2" s="128" t="s">
        <v>81</v>
      </c>
      <c r="T2" s="129"/>
      <c r="U2" s="130"/>
      <c r="V2" s="127"/>
      <c r="W2" s="131" t="s">
        <v>23</v>
      </c>
      <c r="X2" s="132"/>
      <c r="Y2" s="133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</row>
    <row r="3" spans="1:52" ht="14.4" thickBot="1" x14ac:dyDescent="0.3">
      <c r="A3" s="39" t="s">
        <v>74</v>
      </c>
      <c r="B3" s="41" t="s">
        <v>0</v>
      </c>
      <c r="C3" s="40" t="s">
        <v>49</v>
      </c>
      <c r="D3" s="39" t="s">
        <v>74</v>
      </c>
      <c r="E3" s="41" t="s">
        <v>0</v>
      </c>
      <c r="F3" s="40" t="s">
        <v>49</v>
      </c>
      <c r="G3" s="39" t="s">
        <v>74</v>
      </c>
      <c r="H3" s="41" t="s">
        <v>0</v>
      </c>
      <c r="I3" s="40" t="s">
        <v>49</v>
      </c>
      <c r="J3" s="39" t="s">
        <v>74</v>
      </c>
      <c r="K3" s="41" t="s">
        <v>0</v>
      </c>
      <c r="L3" s="40" t="s">
        <v>49</v>
      </c>
      <c r="M3" s="39" t="s">
        <v>74</v>
      </c>
      <c r="N3" s="41" t="s">
        <v>0</v>
      </c>
      <c r="O3" s="40" t="s">
        <v>49</v>
      </c>
      <c r="P3" s="39" t="s">
        <v>74</v>
      </c>
      <c r="Q3" s="41" t="s">
        <v>0</v>
      </c>
      <c r="R3" s="40" t="s">
        <v>49</v>
      </c>
      <c r="S3" s="39" t="s">
        <v>74</v>
      </c>
      <c r="T3" s="41" t="s">
        <v>0</v>
      </c>
      <c r="U3" s="40" t="s">
        <v>49</v>
      </c>
      <c r="V3" s="127"/>
      <c r="W3" s="134"/>
      <c r="X3" s="135"/>
      <c r="Y3" s="136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</row>
    <row r="4" spans="1:52" ht="17.399999999999999" x14ac:dyDescent="0.25">
      <c r="A4" s="53" t="s">
        <v>4</v>
      </c>
      <c r="B4" s="10">
        <v>44866</v>
      </c>
      <c r="C4" s="1">
        <v>3131.79</v>
      </c>
      <c r="D4" s="3" t="s">
        <v>3</v>
      </c>
      <c r="E4" s="11">
        <v>44865</v>
      </c>
      <c r="F4" s="8">
        <v>1000</v>
      </c>
      <c r="G4" s="9" t="s">
        <v>10</v>
      </c>
      <c r="H4" s="10">
        <v>44892</v>
      </c>
      <c r="I4" s="32">
        <v>150</v>
      </c>
      <c r="J4" s="3" t="s">
        <v>13</v>
      </c>
      <c r="K4" s="11">
        <v>44921</v>
      </c>
      <c r="L4" s="8">
        <v>200</v>
      </c>
      <c r="M4" s="3" t="s">
        <v>26</v>
      </c>
      <c r="N4" s="11">
        <v>44950</v>
      </c>
      <c r="O4" s="8">
        <v>400</v>
      </c>
      <c r="P4" s="3" t="s">
        <v>4</v>
      </c>
      <c r="Q4" s="11">
        <v>44986</v>
      </c>
      <c r="R4" s="8">
        <v>4793.41</v>
      </c>
      <c r="S4" s="3"/>
      <c r="T4" s="11"/>
      <c r="U4" s="4"/>
      <c r="V4" s="127"/>
      <c r="W4" s="51" t="s">
        <v>49</v>
      </c>
      <c r="X4" s="51" t="s">
        <v>92</v>
      </c>
      <c r="Y4" s="51" t="s">
        <v>93</v>
      </c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</row>
    <row r="5" spans="1:52" x14ac:dyDescent="0.25">
      <c r="A5" s="53" t="s">
        <v>4</v>
      </c>
      <c r="B5" s="10">
        <v>44866</v>
      </c>
      <c r="C5" s="1">
        <v>3479.21</v>
      </c>
      <c r="D5" s="3" t="s">
        <v>5</v>
      </c>
      <c r="E5" s="11">
        <v>44868</v>
      </c>
      <c r="F5" s="8">
        <v>750</v>
      </c>
      <c r="G5" s="3" t="s">
        <v>8</v>
      </c>
      <c r="H5" s="11">
        <v>44897</v>
      </c>
      <c r="I5" s="8">
        <v>150</v>
      </c>
      <c r="J5" s="3" t="s">
        <v>10</v>
      </c>
      <c r="K5" s="11">
        <v>44922</v>
      </c>
      <c r="L5" s="23">
        <v>100</v>
      </c>
      <c r="M5" s="3" t="s">
        <v>26</v>
      </c>
      <c r="N5" s="11">
        <v>44954</v>
      </c>
      <c r="O5" s="8">
        <v>1500</v>
      </c>
      <c r="P5" s="3" t="s">
        <v>26</v>
      </c>
      <c r="Q5" s="10">
        <v>44989</v>
      </c>
      <c r="R5" s="8">
        <v>1500</v>
      </c>
      <c r="S5" s="3"/>
      <c r="T5" s="11"/>
      <c r="U5" s="4"/>
      <c r="V5" s="127"/>
      <c r="W5" s="52">
        <v>411.1</v>
      </c>
      <c r="X5" s="52"/>
      <c r="Y5" s="52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</row>
    <row r="6" spans="1:52" x14ac:dyDescent="0.25">
      <c r="A6" s="54"/>
      <c r="B6" s="11"/>
      <c r="C6" s="8"/>
      <c r="D6" s="3" t="s">
        <v>6</v>
      </c>
      <c r="E6" s="11">
        <v>44875</v>
      </c>
      <c r="F6" s="8">
        <v>662.4</v>
      </c>
      <c r="G6" s="3" t="s">
        <v>9</v>
      </c>
      <c r="H6" s="11">
        <v>44903</v>
      </c>
      <c r="I6" s="8">
        <v>1000</v>
      </c>
      <c r="J6" s="3" t="s">
        <v>4</v>
      </c>
      <c r="K6" s="11">
        <v>44925</v>
      </c>
      <c r="L6" s="23">
        <v>5188</v>
      </c>
      <c r="M6" s="3" t="s">
        <v>6</v>
      </c>
      <c r="N6" s="11">
        <v>44955</v>
      </c>
      <c r="O6" s="8">
        <v>662.4</v>
      </c>
      <c r="P6" s="3" t="s">
        <v>8</v>
      </c>
      <c r="Q6" s="11">
        <v>44987</v>
      </c>
      <c r="R6" s="8">
        <v>200</v>
      </c>
      <c r="S6" s="3"/>
      <c r="T6" s="11"/>
      <c r="U6" s="4"/>
      <c r="V6" s="127"/>
      <c r="W6" s="52">
        <v>150</v>
      </c>
      <c r="X6" s="52"/>
      <c r="Y6" s="52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</row>
    <row r="7" spans="1:52" x14ac:dyDescent="0.25">
      <c r="A7" s="54"/>
      <c r="B7" s="11"/>
      <c r="C7" s="8"/>
      <c r="D7" s="3" t="s">
        <v>7</v>
      </c>
      <c r="E7" s="11">
        <v>44887</v>
      </c>
      <c r="F7" s="8">
        <v>1000</v>
      </c>
      <c r="G7" s="3" t="s">
        <v>6</v>
      </c>
      <c r="H7" s="11">
        <v>44907</v>
      </c>
      <c r="I7" s="8">
        <v>662.4</v>
      </c>
      <c r="J7" s="3" t="s">
        <v>24</v>
      </c>
      <c r="K7" s="11">
        <v>44930</v>
      </c>
      <c r="L7" s="8">
        <v>2083.1999999999998</v>
      </c>
      <c r="M7" s="3" t="s">
        <v>27</v>
      </c>
      <c r="N7" s="11">
        <v>44946</v>
      </c>
      <c r="O7" s="8">
        <v>261</v>
      </c>
      <c r="P7" s="3" t="s">
        <v>24</v>
      </c>
      <c r="Q7" s="11">
        <v>44990</v>
      </c>
      <c r="R7" s="8">
        <v>2878.88</v>
      </c>
      <c r="S7" s="3"/>
      <c r="T7" s="11"/>
      <c r="U7" s="42"/>
      <c r="V7" s="127"/>
      <c r="W7" s="52">
        <v>100</v>
      </c>
      <c r="X7" s="52"/>
      <c r="Y7" s="52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</row>
    <row r="8" spans="1:52" x14ac:dyDescent="0.25">
      <c r="A8" s="54"/>
      <c r="B8" s="11"/>
      <c r="C8" s="8"/>
      <c r="D8" s="3" t="s">
        <v>8</v>
      </c>
      <c r="E8" s="11">
        <v>44888</v>
      </c>
      <c r="F8" s="8">
        <v>150</v>
      </c>
      <c r="G8" s="3" t="s">
        <v>11</v>
      </c>
      <c r="H8" s="11">
        <v>44909</v>
      </c>
      <c r="I8" s="8">
        <v>3000</v>
      </c>
      <c r="J8" s="3" t="s">
        <v>3</v>
      </c>
      <c r="K8" s="11">
        <v>44930</v>
      </c>
      <c r="L8" s="8">
        <v>1000</v>
      </c>
      <c r="M8" s="3" t="s">
        <v>28</v>
      </c>
      <c r="N8" s="11">
        <v>44958</v>
      </c>
      <c r="O8" s="8">
        <v>140</v>
      </c>
      <c r="P8" s="3" t="s">
        <v>3</v>
      </c>
      <c r="Q8" s="11">
        <v>44991</v>
      </c>
      <c r="R8" s="8">
        <v>1000</v>
      </c>
      <c r="S8" s="3"/>
      <c r="T8" s="11"/>
      <c r="U8" s="4"/>
      <c r="V8" s="127"/>
      <c r="W8" s="52">
        <v>58.5</v>
      </c>
      <c r="X8" s="52"/>
      <c r="Y8" s="52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</row>
    <row r="9" spans="1:52" x14ac:dyDescent="0.25">
      <c r="A9" s="54"/>
      <c r="B9" s="11"/>
      <c r="C9" s="8"/>
      <c r="D9" s="3" t="s">
        <v>9</v>
      </c>
      <c r="E9" s="11">
        <v>44889</v>
      </c>
      <c r="F9" s="8">
        <v>100</v>
      </c>
      <c r="G9" s="3" t="s">
        <v>2</v>
      </c>
      <c r="H9" s="11">
        <v>44915</v>
      </c>
      <c r="I9" s="8">
        <v>249</v>
      </c>
      <c r="J9" s="3" t="s">
        <v>8</v>
      </c>
      <c r="K9" s="11">
        <v>44934</v>
      </c>
      <c r="L9" s="8">
        <v>80</v>
      </c>
      <c r="M9" s="3" t="s">
        <v>4</v>
      </c>
      <c r="N9" s="11">
        <v>44958</v>
      </c>
      <c r="O9" s="23">
        <v>4732.3599999999997</v>
      </c>
      <c r="P9" s="3" t="s">
        <v>29</v>
      </c>
      <c r="Q9" s="11">
        <v>44992</v>
      </c>
      <c r="R9" s="23">
        <v>1200</v>
      </c>
      <c r="S9" s="3"/>
      <c r="T9" s="11"/>
      <c r="U9" s="4"/>
      <c r="V9" s="127"/>
      <c r="W9" s="52">
        <v>400</v>
      </c>
      <c r="X9" s="52"/>
      <c r="Y9" s="52"/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</row>
    <row r="10" spans="1:52" x14ac:dyDescent="0.25">
      <c r="A10" s="54"/>
      <c r="B10" s="11"/>
      <c r="C10" s="8"/>
      <c r="D10" s="3"/>
      <c r="E10" s="11"/>
      <c r="F10" s="8"/>
      <c r="G10" s="3" t="s">
        <v>26</v>
      </c>
      <c r="H10" s="11">
        <v>44914</v>
      </c>
      <c r="I10" s="8">
        <v>1650</v>
      </c>
      <c r="J10" s="3" t="s">
        <v>7</v>
      </c>
      <c r="K10" s="11">
        <v>44937</v>
      </c>
      <c r="L10" s="8">
        <v>1000</v>
      </c>
      <c r="M10" s="3" t="s">
        <v>24</v>
      </c>
      <c r="N10" s="11">
        <v>44960</v>
      </c>
      <c r="O10" s="8">
        <v>2869.92</v>
      </c>
      <c r="P10" s="3" t="s">
        <v>6</v>
      </c>
      <c r="Q10" s="11">
        <v>44998</v>
      </c>
      <c r="R10" s="23">
        <v>662.4</v>
      </c>
      <c r="S10" s="3"/>
      <c r="T10" s="11"/>
      <c r="U10" s="42"/>
      <c r="V10" s="127"/>
      <c r="W10" s="52">
        <v>416</v>
      </c>
      <c r="X10" s="52"/>
      <c r="Y10" s="52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</row>
    <row r="11" spans="1:52" x14ac:dyDescent="0.25">
      <c r="A11" s="54"/>
      <c r="B11" s="11"/>
      <c r="C11" s="8"/>
      <c r="D11" s="3"/>
      <c r="E11" s="11"/>
      <c r="F11" s="8"/>
      <c r="G11" s="3" t="s">
        <v>12</v>
      </c>
      <c r="H11" s="11">
        <v>44916</v>
      </c>
      <c r="I11" s="8">
        <v>200</v>
      </c>
      <c r="J11" s="3" t="s">
        <v>25</v>
      </c>
      <c r="K11" s="1">
        <v>44944</v>
      </c>
      <c r="L11" s="4">
        <v>80</v>
      </c>
      <c r="M11" s="3" t="s">
        <v>7</v>
      </c>
      <c r="N11" s="11">
        <v>44962</v>
      </c>
      <c r="O11" s="8">
        <v>800</v>
      </c>
      <c r="P11" s="3" t="s">
        <v>30</v>
      </c>
      <c r="Q11" s="11">
        <v>45001</v>
      </c>
      <c r="R11" s="23">
        <v>20</v>
      </c>
      <c r="S11" s="3"/>
      <c r="T11" s="11"/>
      <c r="U11" s="4"/>
      <c r="V11" s="127"/>
      <c r="W11" s="52">
        <v>230</v>
      </c>
      <c r="X11" s="52"/>
      <c r="Y11" s="52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</row>
    <row r="12" spans="1:52" x14ac:dyDescent="0.25">
      <c r="A12" s="54"/>
      <c r="B12" s="11"/>
      <c r="C12" s="8"/>
      <c r="D12" s="3"/>
      <c r="E12" s="11"/>
      <c r="F12" s="8"/>
      <c r="G12" s="3" t="s">
        <v>26</v>
      </c>
      <c r="H12" s="1">
        <v>44916</v>
      </c>
      <c r="I12" s="4">
        <v>1000</v>
      </c>
      <c r="J12" s="3" t="s">
        <v>10</v>
      </c>
      <c r="K12" s="1">
        <v>44948</v>
      </c>
      <c r="L12" s="4">
        <v>100</v>
      </c>
      <c r="M12" s="3" t="s">
        <v>12</v>
      </c>
      <c r="N12" s="11">
        <v>44962</v>
      </c>
      <c r="O12" s="8">
        <v>300</v>
      </c>
      <c r="P12" s="3" t="s">
        <v>27</v>
      </c>
      <c r="Q12" s="1">
        <v>45005</v>
      </c>
      <c r="R12" s="4">
        <v>261</v>
      </c>
      <c r="S12" s="3"/>
      <c r="T12" s="11"/>
      <c r="U12" s="4"/>
      <c r="V12" s="127"/>
      <c r="W12" s="52">
        <v>10</v>
      </c>
      <c r="X12" s="52"/>
      <c r="Y12" s="52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</row>
    <row r="13" spans="1:52" x14ac:dyDescent="0.25">
      <c r="A13" s="54"/>
      <c r="B13" s="11"/>
      <c r="C13" s="8"/>
      <c r="D13" s="3"/>
      <c r="E13" s="11"/>
      <c r="F13" s="8"/>
      <c r="G13" s="3"/>
      <c r="H13" s="1"/>
      <c r="I13" s="4"/>
      <c r="J13" s="3"/>
      <c r="K13" s="1"/>
      <c r="L13" s="4"/>
      <c r="M13" s="3" t="s">
        <v>3</v>
      </c>
      <c r="N13" s="11">
        <v>44964</v>
      </c>
      <c r="O13" s="8">
        <v>1000</v>
      </c>
      <c r="P13" s="3" t="s">
        <v>10</v>
      </c>
      <c r="Q13" s="1">
        <v>45006</v>
      </c>
      <c r="R13" s="4">
        <v>150</v>
      </c>
      <c r="S13" s="3"/>
      <c r="T13" s="11"/>
      <c r="U13" s="4"/>
      <c r="V13" s="127"/>
      <c r="W13" s="52">
        <v>87.21</v>
      </c>
      <c r="X13" s="52"/>
      <c r="Y13" s="52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</row>
    <row r="14" spans="1:52" x14ac:dyDescent="0.25">
      <c r="A14" s="54"/>
      <c r="B14" s="1"/>
      <c r="C14" s="4"/>
      <c r="D14" s="9"/>
      <c r="E14" s="10"/>
      <c r="F14" s="32"/>
      <c r="G14" s="3"/>
      <c r="H14" s="1"/>
      <c r="I14" s="4"/>
      <c r="J14" s="3"/>
      <c r="K14" s="1"/>
      <c r="L14" s="4"/>
      <c r="M14" s="3" t="s">
        <v>26</v>
      </c>
      <c r="N14" s="11">
        <v>44968</v>
      </c>
      <c r="O14" s="8">
        <v>1750</v>
      </c>
      <c r="P14" s="3" t="s">
        <v>26</v>
      </c>
      <c r="Q14" s="1">
        <v>45006</v>
      </c>
      <c r="R14" s="4">
        <v>200</v>
      </c>
      <c r="S14" s="3"/>
      <c r="T14" s="11"/>
      <c r="U14" s="4"/>
      <c r="V14" s="127"/>
      <c r="W14" s="52">
        <v>150</v>
      </c>
      <c r="X14" s="52"/>
      <c r="Y14" s="52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</row>
    <row r="15" spans="1:52" x14ac:dyDescent="0.25">
      <c r="A15" s="3"/>
      <c r="B15" s="1"/>
      <c r="C15" s="4"/>
      <c r="D15" s="3"/>
      <c r="E15" s="1"/>
      <c r="F15" s="4"/>
      <c r="G15" s="3"/>
      <c r="H15" s="1"/>
      <c r="I15" s="4"/>
      <c r="J15" s="3"/>
      <c r="K15" s="1"/>
      <c r="L15" s="4"/>
      <c r="M15" s="3" t="s">
        <v>8</v>
      </c>
      <c r="N15" s="11">
        <v>44966</v>
      </c>
      <c r="O15" s="8">
        <v>200</v>
      </c>
      <c r="P15" s="3"/>
      <c r="Q15" s="1"/>
      <c r="R15" s="4"/>
      <c r="S15" s="3"/>
      <c r="T15" s="11"/>
      <c r="U15" s="4"/>
      <c r="V15" s="127"/>
      <c r="W15" s="52">
        <v>300</v>
      </c>
      <c r="X15" s="52"/>
      <c r="Y15" s="52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</row>
    <row r="16" spans="1:52" x14ac:dyDescent="0.25">
      <c r="A16" s="3"/>
      <c r="B16" s="1"/>
      <c r="C16" s="4"/>
      <c r="D16" s="3"/>
      <c r="E16" s="1"/>
      <c r="F16" s="4"/>
      <c r="G16" s="3"/>
      <c r="H16" s="1"/>
      <c r="I16" s="4"/>
      <c r="J16" s="3"/>
      <c r="K16" s="1"/>
      <c r="L16" s="4"/>
      <c r="M16" s="3" t="s">
        <v>6</v>
      </c>
      <c r="N16" s="1">
        <v>44970</v>
      </c>
      <c r="O16" s="4">
        <v>662.4</v>
      </c>
      <c r="P16" s="3"/>
      <c r="Q16" s="1"/>
      <c r="R16" s="4"/>
      <c r="S16" s="3"/>
      <c r="T16" s="11"/>
      <c r="U16" s="4"/>
      <c r="V16" s="127"/>
      <c r="W16" s="52">
        <v>300</v>
      </c>
      <c r="X16" s="52"/>
      <c r="Y16" s="52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</row>
    <row r="17" spans="1:52" x14ac:dyDescent="0.25">
      <c r="A17" s="3"/>
      <c r="B17" s="1"/>
      <c r="C17" s="4"/>
      <c r="D17" s="3"/>
      <c r="E17" s="1"/>
      <c r="F17" s="4"/>
      <c r="G17" s="3"/>
      <c r="H17" s="1"/>
      <c r="I17" s="4"/>
      <c r="J17" s="3"/>
      <c r="K17" s="1"/>
      <c r="L17" s="4"/>
      <c r="M17" s="3" t="s">
        <v>10</v>
      </c>
      <c r="N17" s="1">
        <v>44976</v>
      </c>
      <c r="O17" s="4">
        <v>200</v>
      </c>
      <c r="P17" s="3"/>
      <c r="Q17" s="1"/>
      <c r="R17" s="4"/>
      <c r="S17" s="3"/>
      <c r="T17" s="11"/>
      <c r="U17" s="4"/>
      <c r="V17" s="127"/>
      <c r="W17" s="52">
        <v>1075</v>
      </c>
      <c r="X17" s="52"/>
      <c r="Y17" s="52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</row>
    <row r="18" spans="1:52" x14ac:dyDescent="0.25">
      <c r="A18" s="3"/>
      <c r="B18" s="1"/>
      <c r="C18" s="4"/>
      <c r="D18" s="3"/>
      <c r="E18" s="1"/>
      <c r="F18" s="4"/>
      <c r="G18" s="3"/>
      <c r="H18" s="1"/>
      <c r="I18" s="4"/>
      <c r="J18" s="3"/>
      <c r="K18" s="1"/>
      <c r="L18" s="4"/>
      <c r="M18" s="3" t="s">
        <v>25</v>
      </c>
      <c r="N18" s="1">
        <v>44976</v>
      </c>
      <c r="O18" s="4">
        <v>80</v>
      </c>
      <c r="P18" s="3"/>
      <c r="Q18" s="1"/>
      <c r="R18" s="4"/>
      <c r="S18" s="3"/>
      <c r="T18" s="1"/>
      <c r="U18" s="4"/>
      <c r="V18" s="127"/>
      <c r="W18" s="52">
        <v>100</v>
      </c>
      <c r="X18" s="52"/>
      <c r="Y18" s="52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</row>
    <row r="19" spans="1:52" x14ac:dyDescent="0.25">
      <c r="A19" s="3"/>
      <c r="B19" s="1"/>
      <c r="C19" s="4"/>
      <c r="D19" s="3"/>
      <c r="E19" s="1"/>
      <c r="F19" s="4"/>
      <c r="G19" s="3"/>
      <c r="H19" s="1"/>
      <c r="I19" s="4"/>
      <c r="J19" s="3"/>
      <c r="K19" s="1"/>
      <c r="L19" s="4"/>
      <c r="M19" s="3" t="s">
        <v>27</v>
      </c>
      <c r="N19" s="1">
        <v>44977</v>
      </c>
      <c r="O19" s="4">
        <v>261</v>
      </c>
      <c r="P19" s="3"/>
      <c r="Q19" s="1"/>
      <c r="R19" s="4"/>
      <c r="S19" s="3"/>
      <c r="T19" s="1"/>
      <c r="U19" s="4"/>
      <c r="V19" s="127"/>
      <c r="W19" s="52">
        <v>632.9</v>
      </c>
      <c r="X19" s="52"/>
      <c r="Y19" s="52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</row>
    <row r="20" spans="1:52" ht="14.4" thickBot="1" x14ac:dyDescent="0.3">
      <c r="A20" s="45"/>
      <c r="B20" s="46"/>
      <c r="C20" s="47"/>
      <c r="D20" s="45"/>
      <c r="E20" s="46"/>
      <c r="F20" s="47"/>
      <c r="G20" s="45"/>
      <c r="H20" s="46"/>
      <c r="I20" s="47"/>
      <c r="J20" s="45"/>
      <c r="K20" s="46"/>
      <c r="L20" s="47"/>
      <c r="M20" s="45"/>
      <c r="N20" s="46"/>
      <c r="O20" s="47"/>
      <c r="P20" s="45"/>
      <c r="Q20" s="46"/>
      <c r="R20" s="47"/>
      <c r="S20" s="45"/>
      <c r="T20" s="46"/>
      <c r="U20" s="47"/>
      <c r="V20" s="127"/>
      <c r="W20" s="52">
        <v>150</v>
      </c>
      <c r="X20" s="52"/>
      <c r="Y20" s="52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</row>
    <row r="21" spans="1:52" s="49" customFormat="1" ht="14.4" thickBot="1" x14ac:dyDescent="0.3">
      <c r="A21" s="137" t="s">
        <v>88</v>
      </c>
      <c r="B21" s="138"/>
      <c r="C21" s="48">
        <f>SUM(C4:C20)</f>
        <v>6611</v>
      </c>
      <c r="D21" s="137" t="s">
        <v>88</v>
      </c>
      <c r="E21" s="138"/>
      <c r="F21" s="48">
        <f>SUM(F4:F20)</f>
        <v>3662.4</v>
      </c>
      <c r="G21" s="137" t="s">
        <v>88</v>
      </c>
      <c r="H21" s="138"/>
      <c r="I21" s="48">
        <f>SUM(I4:I20)</f>
        <v>8061.4</v>
      </c>
      <c r="J21" s="137" t="s">
        <v>88</v>
      </c>
      <c r="K21" s="138"/>
      <c r="L21" s="48">
        <f>SUM(L4:L20)</f>
        <v>9831.2000000000007</v>
      </c>
      <c r="M21" s="137" t="s">
        <v>88</v>
      </c>
      <c r="N21" s="138"/>
      <c r="O21" s="48">
        <f>SUM(O4:O20)</f>
        <v>15819.08</v>
      </c>
      <c r="P21" s="137" t="s">
        <v>88</v>
      </c>
      <c r="Q21" s="138"/>
      <c r="R21" s="48">
        <f>SUM(R4:R20)</f>
        <v>12865.69</v>
      </c>
      <c r="S21" s="137" t="s">
        <v>88</v>
      </c>
      <c r="T21" s="138"/>
      <c r="U21" s="48">
        <f>SUM(U4:U20)</f>
        <v>0</v>
      </c>
      <c r="V21" s="127"/>
      <c r="W21" s="52">
        <v>10</v>
      </c>
      <c r="X21" s="52"/>
      <c r="Y21" s="52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</row>
    <row r="22" spans="1:52" ht="14.4" thickBot="1" x14ac:dyDescent="0.3">
      <c r="A22" s="145" t="s">
        <v>82</v>
      </c>
      <c r="B22" s="146"/>
      <c r="C22" s="147"/>
      <c r="D22" s="155" t="s">
        <v>83</v>
      </c>
      <c r="E22" s="146"/>
      <c r="F22" s="147"/>
      <c r="G22" s="145" t="s">
        <v>84</v>
      </c>
      <c r="H22" s="146"/>
      <c r="I22" s="147"/>
      <c r="J22" s="145" t="s">
        <v>85</v>
      </c>
      <c r="K22" s="146"/>
      <c r="L22" s="147"/>
      <c r="M22" s="145" t="s">
        <v>86</v>
      </c>
      <c r="N22" s="146"/>
      <c r="O22" s="147"/>
      <c r="P22" s="145" t="s">
        <v>87</v>
      </c>
      <c r="Q22" s="146"/>
      <c r="R22" s="147"/>
      <c r="S22" s="139" t="s">
        <v>95</v>
      </c>
      <c r="T22" s="140"/>
      <c r="U22" s="141"/>
      <c r="V22" s="127"/>
      <c r="W22" s="52">
        <v>100</v>
      </c>
      <c r="X22" s="52"/>
      <c r="Y22" s="52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7"/>
      <c r="AY22" s="127"/>
      <c r="AZ22" s="127"/>
    </row>
    <row r="23" spans="1:52" ht="14.4" thickBot="1" x14ac:dyDescent="0.3">
      <c r="A23" s="39" t="s">
        <v>74</v>
      </c>
      <c r="B23" s="41" t="s">
        <v>0</v>
      </c>
      <c r="C23" s="40" t="s">
        <v>49</v>
      </c>
      <c r="D23" s="43" t="s">
        <v>74</v>
      </c>
      <c r="E23" s="41" t="s">
        <v>0</v>
      </c>
      <c r="F23" s="40" t="s">
        <v>49</v>
      </c>
      <c r="G23" s="39" t="s">
        <v>74</v>
      </c>
      <c r="H23" s="41" t="s">
        <v>0</v>
      </c>
      <c r="I23" s="40" t="s">
        <v>49</v>
      </c>
      <c r="J23" s="39" t="s">
        <v>74</v>
      </c>
      <c r="K23" s="41" t="s">
        <v>0</v>
      </c>
      <c r="L23" s="40" t="s">
        <v>49</v>
      </c>
      <c r="M23" s="39" t="s">
        <v>74</v>
      </c>
      <c r="N23" s="41" t="s">
        <v>0</v>
      </c>
      <c r="O23" s="40" t="s">
        <v>49</v>
      </c>
      <c r="P23" s="39" t="s">
        <v>74</v>
      </c>
      <c r="Q23" s="41" t="s">
        <v>0</v>
      </c>
      <c r="R23" s="40" t="s">
        <v>49</v>
      </c>
      <c r="S23" s="142"/>
      <c r="T23" s="143"/>
      <c r="U23" s="144"/>
      <c r="V23" s="127"/>
      <c r="W23" s="52">
        <v>563</v>
      </c>
      <c r="X23" s="52"/>
      <c r="Y23" s="52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</row>
    <row r="24" spans="1:52" x14ac:dyDescent="0.25">
      <c r="A24" s="3" t="s">
        <v>7</v>
      </c>
      <c r="B24" s="11">
        <v>45008</v>
      </c>
      <c r="C24" s="4">
        <v>400</v>
      </c>
      <c r="D24" s="31" t="s">
        <v>32</v>
      </c>
      <c r="E24" s="11">
        <v>45039</v>
      </c>
      <c r="F24" s="8">
        <v>500</v>
      </c>
      <c r="G24" s="31" t="s">
        <v>35</v>
      </c>
      <c r="H24" s="11">
        <v>45067</v>
      </c>
      <c r="I24" s="8">
        <v>100</v>
      </c>
      <c r="J24" s="38" t="s">
        <v>27</v>
      </c>
      <c r="K24" s="11">
        <v>45097</v>
      </c>
      <c r="L24" s="30">
        <v>261</v>
      </c>
      <c r="M24" s="38" t="s">
        <v>27</v>
      </c>
      <c r="N24" s="11">
        <v>45127</v>
      </c>
      <c r="O24" s="30">
        <v>261</v>
      </c>
      <c r="P24" s="38" t="s">
        <v>27</v>
      </c>
      <c r="Q24" s="11">
        <v>45158</v>
      </c>
      <c r="R24" s="30">
        <v>261</v>
      </c>
      <c r="S24" t="s">
        <v>50</v>
      </c>
      <c r="T24" s="35">
        <f>SUM(C21)</f>
        <v>6611</v>
      </c>
      <c r="U24" s="148"/>
      <c r="V24" s="127"/>
      <c r="W24" s="52">
        <v>10</v>
      </c>
      <c r="X24" s="52"/>
      <c r="Y24" s="52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</row>
    <row r="25" spans="1:52" x14ac:dyDescent="0.25">
      <c r="A25" s="3" t="s">
        <v>26</v>
      </c>
      <c r="B25" s="11">
        <v>45012</v>
      </c>
      <c r="C25" s="4">
        <v>350</v>
      </c>
      <c r="D25" s="31" t="s">
        <v>4</v>
      </c>
      <c r="E25" s="11">
        <v>45047</v>
      </c>
      <c r="F25" s="8">
        <v>2586.79</v>
      </c>
      <c r="G25" s="31" t="s">
        <v>10</v>
      </c>
      <c r="H25" s="11">
        <v>45067</v>
      </c>
      <c r="I25" s="8">
        <v>100</v>
      </c>
      <c r="J25" s="3" t="s">
        <v>26</v>
      </c>
      <c r="K25" s="11">
        <v>45101</v>
      </c>
      <c r="L25" s="4">
        <v>500</v>
      </c>
      <c r="M25" s="3" t="s">
        <v>26</v>
      </c>
      <c r="N25" s="11">
        <v>45132</v>
      </c>
      <c r="O25" s="4">
        <v>501</v>
      </c>
      <c r="P25" s="3" t="s">
        <v>3</v>
      </c>
      <c r="Q25" s="11">
        <v>45161</v>
      </c>
      <c r="R25" s="4">
        <v>500</v>
      </c>
      <c r="S25" t="s">
        <v>64</v>
      </c>
      <c r="T25" s="35">
        <f>SUM(F21)</f>
        <v>3662.4</v>
      </c>
      <c r="U25" s="149"/>
      <c r="V25" s="127"/>
      <c r="W25" s="52">
        <v>1192</v>
      </c>
      <c r="X25" s="52"/>
      <c r="Y25" s="52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</row>
    <row r="26" spans="1:52" x14ac:dyDescent="0.25">
      <c r="A26" s="3" t="s">
        <v>4</v>
      </c>
      <c r="B26" s="11">
        <v>45018</v>
      </c>
      <c r="C26" s="44">
        <v>4384.21</v>
      </c>
      <c r="D26" s="31" t="s">
        <v>33</v>
      </c>
      <c r="E26" s="11">
        <v>45049</v>
      </c>
      <c r="F26" s="8">
        <v>150</v>
      </c>
      <c r="G26" s="31" t="s">
        <v>27</v>
      </c>
      <c r="H26" s="11">
        <v>45066</v>
      </c>
      <c r="I26" s="8">
        <v>261</v>
      </c>
      <c r="J26" s="3" t="s">
        <v>10</v>
      </c>
      <c r="K26" s="11">
        <v>45102</v>
      </c>
      <c r="L26" s="4">
        <v>150</v>
      </c>
      <c r="M26" s="3" t="s">
        <v>41</v>
      </c>
      <c r="N26" s="11">
        <v>45139</v>
      </c>
      <c r="O26" s="4">
        <v>54.44</v>
      </c>
      <c r="P26" s="3" t="s">
        <v>26</v>
      </c>
      <c r="Q26" s="11">
        <v>45170</v>
      </c>
      <c r="R26" s="4">
        <v>1000</v>
      </c>
      <c r="S26" t="s">
        <v>51</v>
      </c>
      <c r="T26" s="35">
        <f>SUM(I21)</f>
        <v>8061.4</v>
      </c>
      <c r="U26" s="149"/>
      <c r="V26" s="127"/>
      <c r="W26" s="52">
        <v>1400</v>
      </c>
      <c r="X26" s="52"/>
      <c r="Y26" s="52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</row>
    <row r="27" spans="1:52" x14ac:dyDescent="0.25">
      <c r="A27" s="3" t="s">
        <v>31</v>
      </c>
      <c r="B27" s="11">
        <v>45018</v>
      </c>
      <c r="C27" s="4">
        <v>13209.7</v>
      </c>
      <c r="D27" s="31" t="s">
        <v>6</v>
      </c>
      <c r="E27" s="11">
        <v>45049</v>
      </c>
      <c r="F27" s="8">
        <v>1000</v>
      </c>
      <c r="G27" s="31" t="s">
        <v>6</v>
      </c>
      <c r="H27" s="11">
        <v>45068</v>
      </c>
      <c r="I27" s="8">
        <v>662.4</v>
      </c>
      <c r="J27" s="3" t="s">
        <v>6</v>
      </c>
      <c r="K27" s="11">
        <v>45102</v>
      </c>
      <c r="L27" s="4">
        <v>1602</v>
      </c>
      <c r="M27" s="3" t="s">
        <v>6</v>
      </c>
      <c r="N27" s="11">
        <v>45152</v>
      </c>
      <c r="O27" s="4">
        <v>846</v>
      </c>
      <c r="P27" s="3" t="s">
        <v>42</v>
      </c>
      <c r="Q27" s="11">
        <v>45174</v>
      </c>
      <c r="R27" s="4">
        <v>50</v>
      </c>
      <c r="S27" t="s">
        <v>52</v>
      </c>
      <c r="T27" s="35">
        <f>SUM(L21)</f>
        <v>9831.2000000000007</v>
      </c>
      <c r="U27" s="149"/>
      <c r="V27" s="127"/>
      <c r="W27" s="52">
        <v>747.98</v>
      </c>
      <c r="X27" s="52"/>
      <c r="Y27" s="52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</row>
    <row r="28" spans="1:52" x14ac:dyDescent="0.25">
      <c r="A28" s="3" t="s">
        <v>3</v>
      </c>
      <c r="B28" s="11">
        <v>45018</v>
      </c>
      <c r="C28" s="4">
        <v>1000</v>
      </c>
      <c r="D28" s="31" t="s">
        <v>34</v>
      </c>
      <c r="E28" s="11">
        <v>45055</v>
      </c>
      <c r="F28" s="8">
        <v>3243</v>
      </c>
      <c r="G28" s="31" t="s">
        <v>26</v>
      </c>
      <c r="H28" s="11">
        <v>45073</v>
      </c>
      <c r="I28" s="8">
        <v>230</v>
      </c>
      <c r="J28" s="3" t="s">
        <v>3</v>
      </c>
      <c r="K28" s="11">
        <v>45109</v>
      </c>
      <c r="L28" s="4">
        <v>300</v>
      </c>
      <c r="M28" s="3"/>
      <c r="N28" s="11"/>
      <c r="O28" s="4"/>
      <c r="P28" s="3" t="s">
        <v>6</v>
      </c>
      <c r="Q28" s="11">
        <v>45176</v>
      </c>
      <c r="R28" s="4">
        <v>846</v>
      </c>
      <c r="S28" t="s">
        <v>53</v>
      </c>
      <c r="T28" s="35">
        <f>SUM(O21)</f>
        <v>15819.08</v>
      </c>
      <c r="U28" s="149"/>
      <c r="V28" s="127"/>
      <c r="W28" s="52">
        <v>321.14</v>
      </c>
      <c r="X28" s="52"/>
      <c r="Y28" s="52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</row>
    <row r="29" spans="1:52" x14ac:dyDescent="0.25">
      <c r="A29" s="3" t="s">
        <v>6</v>
      </c>
      <c r="B29" s="11">
        <v>45019</v>
      </c>
      <c r="C29" s="4">
        <v>662.4</v>
      </c>
      <c r="D29" s="31" t="s">
        <v>26</v>
      </c>
      <c r="E29" s="11">
        <v>45059</v>
      </c>
      <c r="F29" s="8">
        <v>1950</v>
      </c>
      <c r="G29" s="31" t="s">
        <v>36</v>
      </c>
      <c r="H29" s="11">
        <v>45082</v>
      </c>
      <c r="I29" s="8">
        <v>20</v>
      </c>
      <c r="J29" s="3" t="s">
        <v>34</v>
      </c>
      <c r="K29" s="11">
        <v>45117</v>
      </c>
      <c r="L29" s="4">
        <v>5451.8</v>
      </c>
      <c r="M29" s="3"/>
      <c r="N29" s="11"/>
      <c r="O29" s="4"/>
      <c r="P29" s="3" t="s">
        <v>40</v>
      </c>
      <c r="Q29" s="11">
        <v>45182</v>
      </c>
      <c r="R29" s="4">
        <v>336</v>
      </c>
      <c r="S29" t="s">
        <v>54</v>
      </c>
      <c r="T29" s="35">
        <f>SUM(R21)</f>
        <v>12865.69</v>
      </c>
      <c r="U29" s="149"/>
      <c r="V29" s="127"/>
      <c r="W29" s="52">
        <v>600</v>
      </c>
      <c r="X29" s="52"/>
      <c r="Y29" s="52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</row>
    <row r="30" spans="1:52" x14ac:dyDescent="0.25">
      <c r="A30" s="3"/>
      <c r="B30" s="11"/>
      <c r="C30" s="4"/>
      <c r="D30" s="31"/>
      <c r="E30" s="11"/>
      <c r="F30" s="8"/>
      <c r="G30" s="31" t="s">
        <v>34</v>
      </c>
      <c r="H30" s="11">
        <v>45086</v>
      </c>
      <c r="I30" s="8">
        <v>6888</v>
      </c>
      <c r="J30" s="3" t="s">
        <v>40</v>
      </c>
      <c r="K30" s="11">
        <v>45119</v>
      </c>
      <c r="L30" s="4">
        <v>336</v>
      </c>
      <c r="M30" s="3"/>
      <c r="N30" s="11"/>
      <c r="O30" s="4"/>
      <c r="P30" s="3" t="s">
        <v>27</v>
      </c>
      <c r="Q30" s="11">
        <v>45182</v>
      </c>
      <c r="R30" s="4">
        <v>261</v>
      </c>
      <c r="S30" t="s">
        <v>55</v>
      </c>
      <c r="T30" s="35">
        <f>SUM(U21)</f>
        <v>0</v>
      </c>
      <c r="U30" s="149"/>
      <c r="V30" s="127"/>
      <c r="W30" s="52">
        <v>50</v>
      </c>
      <c r="X30" s="52"/>
      <c r="Y30" s="52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27"/>
      <c r="AY30" s="127"/>
      <c r="AZ30" s="127"/>
    </row>
    <row r="31" spans="1:52" x14ac:dyDescent="0.25">
      <c r="A31" s="3"/>
      <c r="B31" s="11"/>
      <c r="C31" s="4"/>
      <c r="D31" s="31"/>
      <c r="E31" s="11"/>
      <c r="F31" s="8"/>
      <c r="G31" s="31" t="s">
        <v>37</v>
      </c>
      <c r="H31" s="11">
        <v>45089</v>
      </c>
      <c r="I31" s="8">
        <v>300</v>
      </c>
      <c r="J31" s="3" t="s">
        <v>6</v>
      </c>
      <c r="K31" s="11">
        <v>45124</v>
      </c>
      <c r="L31" s="4">
        <v>1008</v>
      </c>
      <c r="M31" s="3"/>
      <c r="N31" s="11"/>
      <c r="O31" s="4"/>
      <c r="P31" s="3"/>
      <c r="Q31" s="11"/>
      <c r="R31" s="4"/>
      <c r="S31" t="s">
        <v>56</v>
      </c>
      <c r="T31" s="35">
        <f>SUM(C41)</f>
        <v>20006.310000000001</v>
      </c>
      <c r="U31" s="149"/>
      <c r="V31" s="127"/>
      <c r="W31" s="52">
        <v>201.3</v>
      </c>
      <c r="X31" s="52"/>
      <c r="Y31" s="52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</row>
    <row r="32" spans="1:52" x14ac:dyDescent="0.25">
      <c r="A32" s="3"/>
      <c r="B32" s="11"/>
      <c r="C32" s="4"/>
      <c r="D32" s="31"/>
      <c r="E32" s="1"/>
      <c r="F32" s="4"/>
      <c r="G32" s="31" t="s">
        <v>38</v>
      </c>
      <c r="H32" s="11">
        <v>45092</v>
      </c>
      <c r="I32" s="8">
        <v>200</v>
      </c>
      <c r="J32" s="3"/>
      <c r="K32" s="1"/>
      <c r="L32" s="4"/>
      <c r="M32" s="3"/>
      <c r="N32" s="11"/>
      <c r="O32" s="4"/>
      <c r="P32" s="3"/>
      <c r="Q32" s="11"/>
      <c r="R32" s="4"/>
      <c r="S32" t="s">
        <v>57</v>
      </c>
      <c r="T32" s="35">
        <f>SUM(F41)</f>
        <v>9429.7900000000009</v>
      </c>
      <c r="U32" s="149"/>
      <c r="V32" s="127"/>
      <c r="W32" s="52">
        <v>260.06</v>
      </c>
      <c r="X32" s="52"/>
      <c r="Y32" s="52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</row>
    <row r="33" spans="1:52" x14ac:dyDescent="0.25">
      <c r="A33" s="3"/>
      <c r="B33" s="11"/>
      <c r="C33" s="4"/>
      <c r="D33" s="31"/>
      <c r="E33" s="1"/>
      <c r="F33" s="4"/>
      <c r="G33" s="31" t="s">
        <v>39</v>
      </c>
      <c r="H33" s="11">
        <v>45092</v>
      </c>
      <c r="I33" s="8">
        <v>100</v>
      </c>
      <c r="J33" s="3"/>
      <c r="K33" s="1"/>
      <c r="L33" s="4"/>
      <c r="M33" s="3"/>
      <c r="N33" s="11"/>
      <c r="O33" s="4"/>
      <c r="P33" s="3"/>
      <c r="Q33" s="11"/>
      <c r="R33" s="4"/>
      <c r="S33" t="s">
        <v>58</v>
      </c>
      <c r="T33" s="35">
        <f>SUM(I41)</f>
        <v>8861.4</v>
      </c>
      <c r="U33" s="149"/>
      <c r="V33" s="127"/>
      <c r="W33" s="52">
        <v>315.12</v>
      </c>
      <c r="X33" s="52"/>
      <c r="Y33" s="52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</row>
    <row r="34" spans="1:52" x14ac:dyDescent="0.25">
      <c r="A34" s="3"/>
      <c r="B34" s="1"/>
      <c r="C34" s="4"/>
      <c r="D34" s="31"/>
      <c r="E34" s="1"/>
      <c r="F34" s="4"/>
      <c r="G34" s="31"/>
      <c r="H34" s="11"/>
      <c r="I34" s="8"/>
      <c r="J34" s="3"/>
      <c r="K34" s="1"/>
      <c r="L34" s="4"/>
      <c r="M34" s="3"/>
      <c r="N34" s="11"/>
      <c r="O34" s="4"/>
      <c r="P34" s="3"/>
      <c r="Q34" s="11"/>
      <c r="R34" s="4"/>
      <c r="S34" t="s">
        <v>59</v>
      </c>
      <c r="T34" s="35">
        <f>SUM(L41)</f>
        <v>9608.7999999999993</v>
      </c>
      <c r="U34" s="149"/>
      <c r="V34" s="127"/>
      <c r="W34" s="52">
        <v>210.6</v>
      </c>
      <c r="X34" s="52"/>
      <c r="Y34" s="52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</row>
    <row r="35" spans="1:52" x14ac:dyDescent="0.25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1"/>
      <c r="O35" s="4"/>
      <c r="P35" s="3"/>
      <c r="Q35" s="11"/>
      <c r="R35" s="4"/>
      <c r="S35" t="s">
        <v>60</v>
      </c>
      <c r="T35" s="35">
        <f>SUM(O41)</f>
        <v>1662.44</v>
      </c>
      <c r="U35" s="149"/>
      <c r="V35" s="127"/>
      <c r="W35" s="52">
        <v>271</v>
      </c>
      <c r="X35" s="52"/>
      <c r="Y35" s="52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</row>
    <row r="36" spans="1:52" x14ac:dyDescent="0.25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1"/>
      <c r="O36" s="4"/>
      <c r="P36" s="3"/>
      <c r="Q36" s="11"/>
      <c r="R36" s="4"/>
      <c r="S36" t="s">
        <v>61</v>
      </c>
      <c r="T36" s="35">
        <f>SUM(R41)</f>
        <v>3254</v>
      </c>
      <c r="U36" s="149"/>
      <c r="V36" s="127"/>
      <c r="W36" s="52">
        <v>144.44</v>
      </c>
      <c r="X36" s="52"/>
      <c r="Y36" s="52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  <c r="AT36" s="127"/>
      <c r="AU36" s="127"/>
      <c r="AV36" s="127"/>
      <c r="AW36" s="127"/>
      <c r="AX36" s="127"/>
      <c r="AY36" s="127"/>
      <c r="AZ36" s="127"/>
    </row>
    <row r="37" spans="1:52" ht="27.6" x14ac:dyDescent="0.25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1"/>
      <c r="O37" s="4"/>
      <c r="P37" s="3"/>
      <c r="Q37" s="11"/>
      <c r="R37" s="4"/>
      <c r="S37" s="37" t="s">
        <v>68</v>
      </c>
      <c r="T37" s="36">
        <f>AVERAGE(T24:T36)</f>
        <v>8436.4238461538462</v>
      </c>
      <c r="U37" s="149"/>
      <c r="V37" s="127"/>
      <c r="W37" s="52"/>
      <c r="X37" s="52"/>
      <c r="Y37" s="52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7"/>
      <c r="AX37" s="127"/>
      <c r="AY37" s="127"/>
      <c r="AZ37" s="127"/>
    </row>
    <row r="38" spans="1:52" x14ac:dyDescent="0.25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1"/>
      <c r="O38" s="4"/>
      <c r="P38" s="3"/>
      <c r="Q38" s="11"/>
      <c r="R38" s="4"/>
      <c r="S38" t="s">
        <v>69</v>
      </c>
      <c r="T38" s="35">
        <f>SUM(T24:T36)</f>
        <v>109673.51</v>
      </c>
      <c r="U38" s="149"/>
      <c r="V38" s="127"/>
      <c r="W38" s="52"/>
      <c r="X38" s="52"/>
      <c r="Y38" s="52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</row>
    <row r="39" spans="1:52" x14ac:dyDescent="0.25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1"/>
      <c r="O39" s="4"/>
      <c r="P39" s="3"/>
      <c r="Q39" s="11"/>
      <c r="R39" s="4"/>
      <c r="S39" s="3" t="s">
        <v>96</v>
      </c>
      <c r="T39" s="1">
        <f>SUM(J43)</f>
        <v>10967.350999999999</v>
      </c>
      <c r="U39" s="149"/>
      <c r="V39" s="127"/>
      <c r="W39" s="52"/>
      <c r="X39" s="52"/>
      <c r="Y39" s="52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</row>
    <row r="40" spans="1:52" ht="14.4" thickBot="1" x14ac:dyDescent="0.3">
      <c r="A40" s="45"/>
      <c r="B40" s="46"/>
      <c r="C40" s="47"/>
      <c r="D40" s="50"/>
      <c r="E40" s="46"/>
      <c r="F40" s="47"/>
      <c r="G40" s="45"/>
      <c r="H40" s="46"/>
      <c r="I40" s="47"/>
      <c r="J40" s="45"/>
      <c r="K40" s="46"/>
      <c r="L40" s="47"/>
      <c r="M40" s="45"/>
      <c r="N40" s="46"/>
      <c r="O40" s="47"/>
      <c r="P40" s="45"/>
      <c r="Q40" s="46"/>
      <c r="R40" s="47"/>
      <c r="S40" s="151"/>
      <c r="T40" s="152"/>
      <c r="U40" s="149"/>
      <c r="V40" s="127"/>
      <c r="W40" s="52"/>
      <c r="X40" s="52"/>
      <c r="Y40" s="52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</row>
    <row r="41" spans="1:52" ht="14.4" thickBot="1" x14ac:dyDescent="0.3">
      <c r="A41" s="137" t="s">
        <v>88</v>
      </c>
      <c r="B41" s="138"/>
      <c r="C41" s="48">
        <f>SUM(C24:C40)</f>
        <v>20006.310000000001</v>
      </c>
      <c r="D41" s="137" t="s">
        <v>88</v>
      </c>
      <c r="E41" s="138"/>
      <c r="F41" s="48">
        <f>SUM(F24:F40)</f>
        <v>9429.7900000000009</v>
      </c>
      <c r="G41" s="137" t="s">
        <v>88</v>
      </c>
      <c r="H41" s="138"/>
      <c r="I41" s="48">
        <f>SUM(I24:I40)</f>
        <v>8861.4</v>
      </c>
      <c r="J41" s="137" t="s">
        <v>88</v>
      </c>
      <c r="K41" s="138"/>
      <c r="L41" s="48">
        <f>SUM(L24:L40)</f>
        <v>9608.7999999999993</v>
      </c>
      <c r="M41" s="137" t="s">
        <v>88</v>
      </c>
      <c r="N41" s="138"/>
      <c r="O41" s="48">
        <f>SUM(O24:O40)</f>
        <v>1662.44</v>
      </c>
      <c r="P41" s="137" t="s">
        <v>88</v>
      </c>
      <c r="Q41" s="138"/>
      <c r="R41" s="48">
        <f>SUM(R24:R40)</f>
        <v>3254</v>
      </c>
      <c r="S41" s="153"/>
      <c r="T41" s="154"/>
      <c r="U41" s="150"/>
      <c r="V41" s="127"/>
      <c r="W41" s="52"/>
      <c r="X41" s="52"/>
      <c r="Y41" s="52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</row>
    <row r="42" spans="1:52" ht="14.4" thickBot="1" x14ac:dyDescent="0.3">
      <c r="A42" s="156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27"/>
      <c r="W42" s="52"/>
      <c r="X42" s="52"/>
      <c r="Y42" s="52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</row>
    <row r="43" spans="1:52" x14ac:dyDescent="0.25">
      <c r="A43" s="158" t="s">
        <v>89</v>
      </c>
      <c r="B43" s="159"/>
      <c r="C43" s="160"/>
      <c r="D43" s="164">
        <f>SUM(C21,F21,I21,L21,O21,R21,F41,C41,I41,L41,O41,R41,U21,U41)</f>
        <v>109673.51</v>
      </c>
      <c r="E43" s="165"/>
      <c r="F43" s="166"/>
      <c r="G43" s="158" t="s">
        <v>90</v>
      </c>
      <c r="H43" s="159"/>
      <c r="I43" s="160"/>
      <c r="J43" s="164">
        <f>SUM(D43/10)</f>
        <v>10967.350999999999</v>
      </c>
      <c r="K43" s="165"/>
      <c r="L43" s="166"/>
      <c r="M43" s="158" t="s">
        <v>91</v>
      </c>
      <c r="N43" s="159"/>
      <c r="O43" s="160"/>
      <c r="P43" s="170">
        <f>SUM(J43-W103)</f>
        <v>9.9999999838473741E-4</v>
      </c>
      <c r="Q43" s="171"/>
      <c r="R43" s="172"/>
      <c r="S43" s="176" t="s">
        <v>94</v>
      </c>
      <c r="T43" s="177">
        <f>SUM(W103)</f>
        <v>10967.35</v>
      </c>
      <c r="U43" s="177"/>
      <c r="V43" s="127"/>
      <c r="W43" s="52"/>
      <c r="X43" s="52"/>
      <c r="Y43" s="52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</row>
    <row r="44" spans="1:52" ht="14.4" thickBot="1" x14ac:dyDescent="0.3">
      <c r="A44" s="161"/>
      <c r="B44" s="162"/>
      <c r="C44" s="163"/>
      <c r="D44" s="167"/>
      <c r="E44" s="168"/>
      <c r="F44" s="169"/>
      <c r="G44" s="161"/>
      <c r="H44" s="162"/>
      <c r="I44" s="163"/>
      <c r="J44" s="167"/>
      <c r="K44" s="168"/>
      <c r="L44" s="169"/>
      <c r="M44" s="161"/>
      <c r="N44" s="162"/>
      <c r="O44" s="163"/>
      <c r="P44" s="173"/>
      <c r="Q44" s="174"/>
      <c r="R44" s="175"/>
      <c r="S44" s="176"/>
      <c r="T44" s="177"/>
      <c r="U44" s="177"/>
      <c r="V44" s="127"/>
      <c r="W44" s="52"/>
      <c r="X44" s="52"/>
      <c r="Y44" s="52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</row>
    <row r="45" spans="1:52" x14ac:dyDescent="0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52"/>
      <c r="X45" s="52"/>
      <c r="Y45" s="52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</row>
    <row r="46" spans="1:52" x14ac:dyDescent="0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52"/>
      <c r="X46" s="52"/>
      <c r="Y46" s="52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</row>
    <row r="47" spans="1:52" x14ac:dyDescent="0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52"/>
      <c r="X47" s="52"/>
      <c r="Y47" s="52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</row>
    <row r="48" spans="1:52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52"/>
      <c r="X48" s="52"/>
      <c r="Y48" s="52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</row>
    <row r="49" spans="1:52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52"/>
      <c r="X49" s="52"/>
      <c r="Y49" s="52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</row>
    <row r="50" spans="1:52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52"/>
      <c r="X50" s="52"/>
      <c r="Y50" s="52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</row>
    <row r="51" spans="1:52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52"/>
      <c r="X51" s="52"/>
      <c r="Y51" s="52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</row>
    <row r="52" spans="1:52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52"/>
      <c r="X52" s="52"/>
      <c r="Y52" s="52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</row>
    <row r="53" spans="1:52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52"/>
      <c r="X53" s="52"/>
      <c r="Y53" s="52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</row>
    <row r="54" spans="1:52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52"/>
      <c r="X54" s="52"/>
      <c r="Y54" s="52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</row>
    <row r="55" spans="1:52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52"/>
      <c r="X55" s="52"/>
      <c r="Y55" s="52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</row>
    <row r="56" spans="1:52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52"/>
      <c r="X56" s="52"/>
      <c r="Y56" s="52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</row>
    <row r="57" spans="1:52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52"/>
      <c r="X57" s="52"/>
      <c r="Y57" s="52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</row>
    <row r="58" spans="1:52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52"/>
      <c r="X58" s="52"/>
      <c r="Y58" s="52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</row>
    <row r="59" spans="1:52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52"/>
      <c r="X59" s="52"/>
      <c r="Y59" s="52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</row>
    <row r="60" spans="1:52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52"/>
      <c r="X60" s="52"/>
      <c r="Y60" s="52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</row>
    <row r="61" spans="1:52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52"/>
      <c r="X61" s="52"/>
      <c r="Y61" s="52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</row>
    <row r="62" spans="1:52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52"/>
      <c r="X62" s="52"/>
      <c r="Y62" s="52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</row>
    <row r="63" spans="1:52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52"/>
      <c r="X63" s="52"/>
      <c r="Y63" s="52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</row>
    <row r="64" spans="1:52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52"/>
      <c r="X64" s="52"/>
      <c r="Y64" s="52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</row>
    <row r="65" spans="1:52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52"/>
      <c r="X65" s="52"/>
      <c r="Y65" s="52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</row>
    <row r="66" spans="1:52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52"/>
      <c r="X66" s="52"/>
      <c r="Y66" s="52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</row>
    <row r="67" spans="1:52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52"/>
      <c r="X67" s="52"/>
      <c r="Y67" s="52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</row>
    <row r="68" spans="1:52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52"/>
      <c r="X68" s="52"/>
      <c r="Y68" s="52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</row>
    <row r="69" spans="1:52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52"/>
      <c r="X69" s="52"/>
      <c r="Y69" s="52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</row>
    <row r="70" spans="1:52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52"/>
      <c r="X70" s="52"/>
      <c r="Y70" s="52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</row>
    <row r="71" spans="1:52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52"/>
      <c r="X71" s="52"/>
      <c r="Y71" s="52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</row>
    <row r="72" spans="1:52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52"/>
      <c r="X72" s="52"/>
      <c r="Y72" s="52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</row>
    <row r="73" spans="1:52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52"/>
      <c r="X73" s="52"/>
      <c r="Y73" s="52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</row>
    <row r="74" spans="1:52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52"/>
      <c r="X74" s="52"/>
      <c r="Y74" s="52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</row>
    <row r="75" spans="1:52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52"/>
      <c r="X75" s="52"/>
      <c r="Y75" s="52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</row>
    <row r="76" spans="1:52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52"/>
      <c r="X76" s="52"/>
      <c r="Y76" s="52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</row>
    <row r="77" spans="1:52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52"/>
      <c r="X77" s="52"/>
      <c r="Y77" s="52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</row>
    <row r="78" spans="1:52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52"/>
      <c r="X78" s="52"/>
      <c r="Y78" s="52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</row>
    <row r="79" spans="1:52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52"/>
      <c r="X79" s="52"/>
      <c r="Y79" s="52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</row>
    <row r="80" spans="1:52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52"/>
      <c r="X80" s="52"/>
      <c r="Y80" s="52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</row>
    <row r="81" spans="1:52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52"/>
      <c r="X81" s="52"/>
      <c r="Y81" s="52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  <c r="AZ81" s="127"/>
    </row>
    <row r="82" spans="1:52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52"/>
      <c r="X82" s="52"/>
      <c r="Y82" s="52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</row>
    <row r="83" spans="1:52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52"/>
      <c r="X83" s="52"/>
      <c r="Y83" s="52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</row>
    <row r="84" spans="1:52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52"/>
      <c r="X84" s="52"/>
      <c r="Y84" s="52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</row>
    <row r="85" spans="1:52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52"/>
      <c r="X85" s="52"/>
      <c r="Y85" s="52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</row>
    <row r="86" spans="1:52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52"/>
      <c r="X86" s="52"/>
      <c r="Y86" s="52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</row>
    <row r="87" spans="1:52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52"/>
      <c r="X87" s="52"/>
      <c r="Y87" s="52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</row>
    <row r="88" spans="1:52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52"/>
      <c r="X88" s="52"/>
      <c r="Y88" s="52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</row>
    <row r="89" spans="1:52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52"/>
      <c r="X89" s="52"/>
      <c r="Y89" s="52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</row>
    <row r="90" spans="1:52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52"/>
      <c r="X90" s="52"/>
      <c r="Y90" s="52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</row>
    <row r="91" spans="1:52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52"/>
      <c r="X91" s="52"/>
      <c r="Y91" s="52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</row>
    <row r="92" spans="1:52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52"/>
      <c r="X92" s="52"/>
      <c r="Y92" s="52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</row>
    <row r="93" spans="1:52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52"/>
      <c r="X93" s="52"/>
      <c r="Y93" s="52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</row>
    <row r="94" spans="1:52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52"/>
      <c r="X94" s="52"/>
      <c r="Y94" s="52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</row>
    <row r="95" spans="1:52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52"/>
      <c r="X95" s="52"/>
      <c r="Y95" s="52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</row>
    <row r="96" spans="1:52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52"/>
      <c r="X96" s="52"/>
      <c r="Y96" s="52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</row>
    <row r="97" spans="1:52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52"/>
      <c r="X97" s="52"/>
      <c r="Y97" s="52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</row>
    <row r="98" spans="1:52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52"/>
      <c r="X98" s="52"/>
      <c r="Y98" s="52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</row>
    <row r="99" spans="1:52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52"/>
      <c r="X99" s="52"/>
      <c r="Y99" s="52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</row>
    <row r="100" spans="1:52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52"/>
      <c r="X100" s="52"/>
      <c r="Y100" s="52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  <c r="AT100" s="127"/>
      <c r="AU100" s="127"/>
      <c r="AV100" s="127"/>
      <c r="AW100" s="127"/>
      <c r="AX100" s="127"/>
      <c r="AY100" s="127"/>
      <c r="AZ100" s="127"/>
    </row>
    <row r="101" spans="1:52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52"/>
      <c r="X101" s="52"/>
      <c r="Y101" s="52"/>
    </row>
    <row r="102" spans="1:52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52"/>
      <c r="X102" s="52"/>
      <c r="Y102" s="52"/>
    </row>
    <row r="103" spans="1:52" x14ac:dyDescent="0.25">
      <c r="W103">
        <f>SUM(W4:W102,W4)</f>
        <v>10967.35</v>
      </c>
    </row>
  </sheetData>
  <mergeCells count="45">
    <mergeCell ref="A45:U102"/>
    <mergeCell ref="A42:U42"/>
    <mergeCell ref="A43:C44"/>
    <mergeCell ref="D43:F44"/>
    <mergeCell ref="G43:I44"/>
    <mergeCell ref="J43:L44"/>
    <mergeCell ref="M43:O44"/>
    <mergeCell ref="P43:R44"/>
    <mergeCell ref="S43:S44"/>
    <mergeCell ref="T43:U44"/>
    <mergeCell ref="A22:C22"/>
    <mergeCell ref="D22:F22"/>
    <mergeCell ref="G22:I22"/>
    <mergeCell ref="J22:L22"/>
    <mergeCell ref="M22:O22"/>
    <mergeCell ref="U24:U41"/>
    <mergeCell ref="S40:T41"/>
    <mergeCell ref="A41:B41"/>
    <mergeCell ref="D41:E41"/>
    <mergeCell ref="G41:H41"/>
    <mergeCell ref="J41:K41"/>
    <mergeCell ref="M41:N41"/>
    <mergeCell ref="P41:Q41"/>
    <mergeCell ref="J21:K21"/>
    <mergeCell ref="M21:N21"/>
    <mergeCell ref="P21:Q21"/>
    <mergeCell ref="S21:T21"/>
    <mergeCell ref="S22:U23"/>
    <mergeCell ref="P22:R22"/>
    <mergeCell ref="A1:I1"/>
    <mergeCell ref="J1:R1"/>
    <mergeCell ref="S1:Y1"/>
    <mergeCell ref="Z1:AZ100"/>
    <mergeCell ref="A2:C2"/>
    <mergeCell ref="D2:F2"/>
    <mergeCell ref="G2:I2"/>
    <mergeCell ref="J2:L2"/>
    <mergeCell ref="M2:O2"/>
    <mergeCell ref="P2:R2"/>
    <mergeCell ref="S2:U2"/>
    <mergeCell ref="V2:V102"/>
    <mergeCell ref="W2:Y3"/>
    <mergeCell ref="A21:B21"/>
    <mergeCell ref="D21:E21"/>
    <mergeCell ref="G21:H21"/>
  </mergeCells>
  <conditionalFormatting sqref="A1:R1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22:S22 U24 A41:R41 A40:S40 A23:R23 R39:T39 R24:R38 A24:Q39 A2:U2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3:U44">
    <cfRule type="iconSet" priority="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24:T3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8:T39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4:T3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{546DE59F-2DDE-435A-90D6-5629AC69D491}</x14:id>
        </ext>
      </extLst>
    </cfRule>
  </conditionalFormatting>
  <conditionalFormatting sqref="T24:T36">
    <cfRule type="iconSet" priority="2">
      <iconSet iconSet="3Symbols">
        <cfvo type="percent" val="0"/>
        <cfvo type="percent" val="33"/>
        <cfvo type="percent" val="67"/>
      </iconSet>
    </cfRule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{38BBC14E-0736-4757-91EA-ABDDF10EF3CD}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6DE59F-2DDE-435A-90D6-5629AC69D4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T24:T33</xm:sqref>
        </x14:conditionalFormatting>
        <x14:conditionalFormatting xmlns:xm="http://schemas.microsoft.com/office/excel/2006/main">
          <x14:cfRule type="dataBar" id="{38BBC14E-0736-4757-91EA-ABDDF10EF3C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T24:T36</xm:sqref>
        </x14:conditionalFormatting>
        <x14:conditionalFormatting xmlns:xm="http://schemas.microsoft.com/office/excel/2006/main">
          <x14:cfRule type="iconSet" priority="1" id="{AF459421-E4F6-436F-A8AD-965A0CC155E8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B3320-292C-4AFE-969C-FFC8E8903DF1}">
  <dimension ref="A1:AZ103"/>
  <sheetViews>
    <sheetView rightToLeft="1" topLeftCell="A19" workbookViewId="0">
      <selection activeCell="W20" sqref="W20"/>
    </sheetView>
  </sheetViews>
  <sheetFormatPr defaultRowHeight="13.8" x14ac:dyDescent="0.25"/>
  <cols>
    <col min="1" max="1" width="15.5" bestFit="1" customWidth="1"/>
    <col min="2" max="2" width="11" bestFit="1" customWidth="1"/>
    <col min="3" max="3" width="8.199218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4.8984375" bestFit="1" customWidth="1"/>
    <col min="10" max="10" width="13.796875" bestFit="1" customWidth="1"/>
    <col min="11" max="11" width="9.8984375" bestFit="1" customWidth="1"/>
    <col min="12" max="12" width="6.3984375" bestFit="1" customWidth="1"/>
    <col min="13" max="13" width="13.796875" bestFit="1" customWidth="1"/>
    <col min="14" max="14" width="9.8984375" bestFit="1" customWidth="1"/>
    <col min="15" max="15" width="6.3984375" bestFit="1" customWidth="1"/>
    <col min="16" max="16" width="15.5" bestFit="1" customWidth="1"/>
    <col min="17" max="17" width="9.8984375" bestFit="1" customWidth="1"/>
    <col min="18" max="18" width="7.8984375" bestFit="1" customWidth="1"/>
    <col min="19" max="19" width="19.19921875" bestFit="1" customWidth="1"/>
    <col min="20" max="20" width="12.8984375" bestFit="1" customWidth="1"/>
    <col min="21" max="21" width="6.3984375" bestFit="1" customWidth="1"/>
  </cols>
  <sheetData>
    <row r="1" spans="1:52" ht="104.4" customHeight="1" thickBot="1" x14ac:dyDescent="0.3">
      <c r="A1" s="121" t="s">
        <v>1</v>
      </c>
      <c r="B1" s="122"/>
      <c r="C1" s="122"/>
      <c r="D1" s="122"/>
      <c r="E1" s="122"/>
      <c r="F1" s="122"/>
      <c r="G1" s="122"/>
      <c r="H1" s="122"/>
      <c r="I1" s="123"/>
      <c r="J1" s="124">
        <f>SUM(P43)</f>
        <v>0</v>
      </c>
      <c r="K1" s="125"/>
      <c r="L1" s="125"/>
      <c r="M1" s="125"/>
      <c r="N1" s="125"/>
      <c r="O1" s="125"/>
      <c r="P1" s="125"/>
      <c r="Q1" s="125"/>
      <c r="R1" s="126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</row>
    <row r="2" spans="1:52" ht="14.4" thickBot="1" x14ac:dyDescent="0.3">
      <c r="A2" s="128" t="s">
        <v>75</v>
      </c>
      <c r="B2" s="129"/>
      <c r="C2" s="130"/>
      <c r="D2" s="128" t="s">
        <v>76</v>
      </c>
      <c r="E2" s="129"/>
      <c r="F2" s="130"/>
      <c r="G2" s="128" t="s">
        <v>77</v>
      </c>
      <c r="H2" s="129"/>
      <c r="I2" s="130"/>
      <c r="J2" s="128" t="s">
        <v>78</v>
      </c>
      <c r="K2" s="129"/>
      <c r="L2" s="130"/>
      <c r="M2" s="128" t="s">
        <v>79</v>
      </c>
      <c r="N2" s="129"/>
      <c r="O2" s="130"/>
      <c r="P2" s="128" t="s">
        <v>80</v>
      </c>
      <c r="Q2" s="129"/>
      <c r="R2" s="130"/>
      <c r="S2" s="128" t="s">
        <v>81</v>
      </c>
      <c r="T2" s="129"/>
      <c r="U2" s="130"/>
      <c r="V2" s="127"/>
      <c r="W2" s="131" t="s">
        <v>23</v>
      </c>
      <c r="X2" s="132"/>
      <c r="Y2" s="133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</row>
    <row r="3" spans="1:52" ht="14.4" thickBot="1" x14ac:dyDescent="0.3">
      <c r="A3" s="39" t="s">
        <v>74</v>
      </c>
      <c r="B3" s="41" t="s">
        <v>0</v>
      </c>
      <c r="C3" s="40" t="s">
        <v>49</v>
      </c>
      <c r="D3" s="39" t="s">
        <v>74</v>
      </c>
      <c r="E3" s="41" t="s">
        <v>0</v>
      </c>
      <c r="F3" s="40" t="s">
        <v>49</v>
      </c>
      <c r="G3" s="39" t="s">
        <v>74</v>
      </c>
      <c r="H3" s="41" t="s">
        <v>0</v>
      </c>
      <c r="I3" s="40" t="s">
        <v>49</v>
      </c>
      <c r="J3" s="39" t="s">
        <v>74</v>
      </c>
      <c r="K3" s="41" t="s">
        <v>0</v>
      </c>
      <c r="L3" s="40" t="s">
        <v>49</v>
      </c>
      <c r="M3" s="39" t="s">
        <v>74</v>
      </c>
      <c r="N3" s="41" t="s">
        <v>0</v>
      </c>
      <c r="O3" s="40" t="s">
        <v>49</v>
      </c>
      <c r="P3" s="39" t="s">
        <v>74</v>
      </c>
      <c r="Q3" s="41" t="s">
        <v>0</v>
      </c>
      <c r="R3" s="40" t="s">
        <v>49</v>
      </c>
      <c r="S3" s="39" t="s">
        <v>74</v>
      </c>
      <c r="T3" s="41" t="s">
        <v>0</v>
      </c>
      <c r="U3" s="40" t="s">
        <v>49</v>
      </c>
      <c r="V3" s="127"/>
      <c r="W3" s="134"/>
      <c r="X3" s="135"/>
      <c r="Y3" s="136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</row>
    <row r="4" spans="1:52" ht="17.399999999999999" x14ac:dyDescent="0.25">
      <c r="A4" s="53"/>
      <c r="B4" s="10"/>
      <c r="C4" s="27"/>
      <c r="D4" s="3"/>
      <c r="E4" s="11"/>
      <c r="F4" s="8"/>
      <c r="G4" s="9"/>
      <c r="H4" s="10"/>
      <c r="I4" s="32"/>
      <c r="J4" s="3"/>
      <c r="K4" s="11"/>
      <c r="L4" s="8"/>
      <c r="M4" s="3"/>
      <c r="N4" s="11"/>
      <c r="O4" s="8"/>
      <c r="P4" s="3"/>
      <c r="Q4" s="11"/>
      <c r="R4" s="8"/>
      <c r="S4" s="3"/>
      <c r="T4" s="11"/>
      <c r="U4" s="4"/>
      <c r="V4" s="127"/>
      <c r="W4" s="51" t="s">
        <v>49</v>
      </c>
      <c r="X4" s="51" t="s">
        <v>92</v>
      </c>
      <c r="Y4" s="51" t="s">
        <v>93</v>
      </c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</row>
    <row r="5" spans="1:52" x14ac:dyDescent="0.25">
      <c r="A5" s="54"/>
      <c r="B5" s="11"/>
      <c r="C5" s="8"/>
      <c r="D5" s="3"/>
      <c r="E5" s="11"/>
      <c r="F5" s="8"/>
      <c r="G5" s="3"/>
      <c r="H5" s="11"/>
      <c r="I5" s="8"/>
      <c r="J5" s="3"/>
      <c r="K5" s="11"/>
      <c r="L5" s="23"/>
      <c r="M5" s="3"/>
      <c r="N5" s="11"/>
      <c r="O5" s="8"/>
      <c r="P5" s="3"/>
      <c r="Q5" s="10"/>
      <c r="R5" s="8"/>
      <c r="S5" s="3"/>
      <c r="T5" s="11"/>
      <c r="U5" s="4"/>
      <c r="V5" s="127"/>
      <c r="W5" s="52">
        <v>1000</v>
      </c>
      <c r="X5" s="52"/>
      <c r="Y5" s="52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</row>
    <row r="6" spans="1:52" x14ac:dyDescent="0.25">
      <c r="A6" s="54"/>
      <c r="B6" s="11"/>
      <c r="C6" s="8"/>
      <c r="D6" s="3"/>
      <c r="E6" s="11"/>
      <c r="F6" s="8"/>
      <c r="G6" s="3"/>
      <c r="H6" s="11"/>
      <c r="I6" s="8"/>
      <c r="J6" s="3"/>
      <c r="K6" s="11"/>
      <c r="L6" s="23"/>
      <c r="M6" s="3"/>
      <c r="N6" s="11"/>
      <c r="O6" s="8"/>
      <c r="P6" s="3"/>
      <c r="Q6" s="11"/>
      <c r="R6" s="8"/>
      <c r="S6" s="3"/>
      <c r="T6" s="11"/>
      <c r="U6" s="4"/>
      <c r="V6" s="127"/>
      <c r="W6" s="52">
        <v>137</v>
      </c>
      <c r="X6" s="52"/>
      <c r="Y6" s="52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</row>
    <row r="7" spans="1:52" x14ac:dyDescent="0.25">
      <c r="A7" s="54"/>
      <c r="B7" s="11"/>
      <c r="C7" s="8"/>
      <c r="D7" s="3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42"/>
      <c r="V7" s="127"/>
      <c r="W7" s="52">
        <v>180</v>
      </c>
      <c r="X7" s="52"/>
      <c r="Y7" s="52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</row>
    <row r="8" spans="1:52" x14ac:dyDescent="0.25">
      <c r="A8" s="54"/>
      <c r="B8" s="11"/>
      <c r="C8" s="8"/>
      <c r="D8" s="3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4"/>
      <c r="V8" s="127"/>
      <c r="W8" s="52">
        <v>150</v>
      </c>
      <c r="X8" s="52"/>
      <c r="Y8" s="52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</row>
    <row r="9" spans="1:52" x14ac:dyDescent="0.25">
      <c r="A9" s="54"/>
      <c r="B9" s="11"/>
      <c r="C9" s="8"/>
      <c r="D9" s="3"/>
      <c r="E9" s="11"/>
      <c r="F9" s="8"/>
      <c r="G9" s="3"/>
      <c r="H9" s="11"/>
      <c r="I9" s="8"/>
      <c r="J9" s="3"/>
      <c r="K9" s="11"/>
      <c r="L9" s="8"/>
      <c r="M9" s="3"/>
      <c r="N9" s="11"/>
      <c r="O9" s="23"/>
      <c r="P9" s="3"/>
      <c r="Q9" s="11"/>
      <c r="R9" s="23"/>
      <c r="S9" s="3"/>
      <c r="T9" s="11"/>
      <c r="U9" s="4"/>
      <c r="V9" s="127"/>
      <c r="W9" s="52">
        <v>16.5</v>
      </c>
      <c r="X9" s="52"/>
      <c r="Y9" s="52"/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</row>
    <row r="10" spans="1:52" x14ac:dyDescent="0.25">
      <c r="A10" s="54"/>
      <c r="B10" s="11"/>
      <c r="C10" s="8"/>
      <c r="D10" s="3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23"/>
      <c r="S10" s="3"/>
      <c r="T10" s="11"/>
      <c r="U10" s="42"/>
      <c r="V10" s="127"/>
      <c r="W10" s="52">
        <v>200</v>
      </c>
      <c r="X10" s="52"/>
      <c r="Y10" s="52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</row>
    <row r="11" spans="1:52" x14ac:dyDescent="0.25">
      <c r="A11" s="54"/>
      <c r="B11" s="11"/>
      <c r="C11" s="8"/>
      <c r="D11" s="3"/>
      <c r="E11" s="11"/>
      <c r="F11" s="8"/>
      <c r="G11" s="3"/>
      <c r="H11" s="11"/>
      <c r="I11" s="8"/>
      <c r="J11" s="3"/>
      <c r="K11" s="1"/>
      <c r="L11" s="4"/>
      <c r="M11" s="3"/>
      <c r="N11" s="11"/>
      <c r="O11" s="8"/>
      <c r="P11" s="3"/>
      <c r="Q11" s="11"/>
      <c r="R11" s="23"/>
      <c r="S11" s="3"/>
      <c r="T11" s="11"/>
      <c r="U11" s="4"/>
      <c r="V11" s="127"/>
      <c r="W11" s="52">
        <v>137</v>
      </c>
      <c r="X11" s="52"/>
      <c r="Y11" s="52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</row>
    <row r="12" spans="1:52" x14ac:dyDescent="0.25">
      <c r="A12" s="54"/>
      <c r="B12" s="11"/>
      <c r="C12" s="8"/>
      <c r="D12" s="3"/>
      <c r="E12" s="11"/>
      <c r="F12" s="8"/>
      <c r="G12" s="3"/>
      <c r="H12" s="1"/>
      <c r="I12" s="4"/>
      <c r="J12" s="3"/>
      <c r="K12" s="1"/>
      <c r="L12" s="4"/>
      <c r="M12" s="3"/>
      <c r="N12" s="11"/>
      <c r="O12" s="8"/>
      <c r="P12" s="3"/>
      <c r="Q12" s="1"/>
      <c r="R12" s="4"/>
      <c r="S12" s="3"/>
      <c r="T12" s="11"/>
      <c r="U12" s="4"/>
      <c r="V12" s="127"/>
      <c r="W12" s="52">
        <v>10</v>
      </c>
      <c r="X12" s="52"/>
      <c r="Y12" s="52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</row>
    <row r="13" spans="1:52" x14ac:dyDescent="0.25">
      <c r="A13" s="54"/>
      <c r="B13" s="11"/>
      <c r="C13" s="8"/>
      <c r="D13" s="3"/>
      <c r="E13" s="11"/>
      <c r="F13" s="8"/>
      <c r="G13" s="3"/>
      <c r="H13" s="1"/>
      <c r="I13" s="4"/>
      <c r="J13" s="3"/>
      <c r="K13" s="1"/>
      <c r="L13" s="4"/>
      <c r="M13" s="3"/>
      <c r="N13" s="11"/>
      <c r="O13" s="8"/>
      <c r="P13" s="3"/>
      <c r="Q13" s="1"/>
      <c r="R13" s="4"/>
      <c r="S13" s="3"/>
      <c r="T13" s="11"/>
      <c r="U13" s="4"/>
      <c r="V13" s="127"/>
      <c r="W13" s="52">
        <v>180</v>
      </c>
      <c r="X13" s="52"/>
      <c r="Y13" s="52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</row>
    <row r="14" spans="1:52" x14ac:dyDescent="0.25">
      <c r="A14" s="54"/>
      <c r="B14" s="1"/>
      <c r="C14" s="4"/>
      <c r="D14" s="9"/>
      <c r="E14" s="10"/>
      <c r="F14" s="32"/>
      <c r="G14" s="3"/>
      <c r="H14" s="1"/>
      <c r="I14" s="4"/>
      <c r="J14" s="3"/>
      <c r="K14" s="1"/>
      <c r="L14" s="4"/>
      <c r="M14" s="3"/>
      <c r="N14" s="11"/>
      <c r="O14" s="8"/>
      <c r="P14" s="3"/>
      <c r="Q14" s="1"/>
      <c r="R14" s="4"/>
      <c r="S14" s="3"/>
      <c r="T14" s="11"/>
      <c r="U14" s="4"/>
      <c r="V14" s="127"/>
      <c r="W14" s="52">
        <v>432</v>
      </c>
      <c r="X14" s="52"/>
      <c r="Y14" s="52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</row>
    <row r="15" spans="1:52" x14ac:dyDescent="0.25">
      <c r="A15" s="3"/>
      <c r="B15" s="1"/>
      <c r="C15" s="4"/>
      <c r="D15" s="3"/>
      <c r="E15" s="1"/>
      <c r="F15" s="4"/>
      <c r="G15" s="3"/>
      <c r="H15" s="1"/>
      <c r="I15" s="4"/>
      <c r="J15" s="3"/>
      <c r="K15" s="1"/>
      <c r="L15" s="4"/>
      <c r="M15" s="3"/>
      <c r="N15" s="11"/>
      <c r="O15" s="8"/>
      <c r="P15" s="3"/>
      <c r="Q15" s="1"/>
      <c r="R15" s="4"/>
      <c r="S15" s="3"/>
      <c r="T15" s="11"/>
      <c r="U15" s="4"/>
      <c r="V15" s="127"/>
      <c r="W15" s="52">
        <v>300</v>
      </c>
      <c r="X15" s="52"/>
      <c r="Y15" s="52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</row>
    <row r="16" spans="1:52" x14ac:dyDescent="0.25">
      <c r="A16" s="3"/>
      <c r="B16" s="1"/>
      <c r="C16" s="4"/>
      <c r="D16" s="3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127"/>
      <c r="W16" s="52">
        <v>36</v>
      </c>
      <c r="X16" s="52"/>
      <c r="Y16" s="52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</row>
    <row r="17" spans="1:52" x14ac:dyDescent="0.25">
      <c r="A17" s="3"/>
      <c r="B17" s="1"/>
      <c r="C17" s="4"/>
      <c r="D17" s="3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127"/>
      <c r="W17" s="52">
        <v>120</v>
      </c>
      <c r="X17" s="52"/>
      <c r="Y17" s="52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</row>
    <row r="18" spans="1:52" x14ac:dyDescent="0.25">
      <c r="A18" s="3"/>
      <c r="B18" s="1"/>
      <c r="C18" s="4"/>
      <c r="D18" s="3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"/>
      <c r="U18" s="4"/>
      <c r="V18" s="127"/>
      <c r="W18" s="52">
        <v>137</v>
      </c>
      <c r="X18" s="52"/>
      <c r="Y18" s="52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</row>
    <row r="19" spans="1:52" x14ac:dyDescent="0.25">
      <c r="A19" s="3"/>
      <c r="B19" s="1"/>
      <c r="C19" s="4"/>
      <c r="D19" s="3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127"/>
      <c r="W19" s="52">
        <v>68.900000000000006</v>
      </c>
      <c r="X19" s="52"/>
      <c r="Y19" s="52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</row>
    <row r="20" spans="1:52" ht="14.4" thickBot="1" x14ac:dyDescent="0.3">
      <c r="A20" s="45"/>
      <c r="B20" s="46"/>
      <c r="C20" s="47"/>
      <c r="D20" s="45"/>
      <c r="E20" s="46"/>
      <c r="F20" s="47"/>
      <c r="G20" s="45"/>
      <c r="H20" s="46"/>
      <c r="I20" s="47"/>
      <c r="J20" s="45"/>
      <c r="K20" s="46"/>
      <c r="L20" s="47"/>
      <c r="M20" s="45"/>
      <c r="N20" s="46"/>
      <c r="O20" s="47"/>
      <c r="P20" s="45"/>
      <c r="Q20" s="46"/>
      <c r="R20" s="47"/>
      <c r="S20" s="45"/>
      <c r="T20" s="46"/>
      <c r="U20" s="47"/>
      <c r="V20" s="127"/>
      <c r="W20" s="52"/>
      <c r="X20" s="52"/>
      <c r="Y20" s="52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</row>
    <row r="21" spans="1:52" s="49" customFormat="1" ht="14.4" thickBot="1" x14ac:dyDescent="0.3">
      <c r="A21" s="137" t="s">
        <v>88</v>
      </c>
      <c r="B21" s="138"/>
      <c r="C21" s="48">
        <f>SUM(C4:C20)</f>
        <v>0</v>
      </c>
      <c r="D21" s="137" t="s">
        <v>88</v>
      </c>
      <c r="E21" s="138"/>
      <c r="F21" s="48">
        <f>SUM(F4:F20)</f>
        <v>0</v>
      </c>
      <c r="G21" s="137" t="s">
        <v>88</v>
      </c>
      <c r="H21" s="138"/>
      <c r="I21" s="48">
        <f>SUM(I4:I20)</f>
        <v>0</v>
      </c>
      <c r="J21" s="137" t="s">
        <v>88</v>
      </c>
      <c r="K21" s="138"/>
      <c r="L21" s="48">
        <f>SUM(L4:L20)</f>
        <v>0</v>
      </c>
      <c r="M21" s="137" t="s">
        <v>88</v>
      </c>
      <c r="N21" s="138"/>
      <c r="O21" s="48">
        <f>SUM(O4:O20)</f>
        <v>0</v>
      </c>
      <c r="P21" s="137" t="s">
        <v>88</v>
      </c>
      <c r="Q21" s="138"/>
      <c r="R21" s="48">
        <f>SUM(R4:R20)</f>
        <v>0</v>
      </c>
      <c r="S21" s="137" t="s">
        <v>88</v>
      </c>
      <c r="T21" s="138"/>
      <c r="U21" s="48">
        <f>SUM(U4:U20)</f>
        <v>0</v>
      </c>
      <c r="V21" s="127"/>
      <c r="W21" s="52"/>
      <c r="X21" s="52"/>
      <c r="Y21" s="52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</row>
    <row r="22" spans="1:52" ht="14.4" thickBot="1" x14ac:dyDescent="0.3">
      <c r="A22" s="145" t="s">
        <v>82</v>
      </c>
      <c r="B22" s="146"/>
      <c r="C22" s="147"/>
      <c r="D22" s="155" t="s">
        <v>83</v>
      </c>
      <c r="E22" s="146"/>
      <c r="F22" s="147"/>
      <c r="G22" s="145" t="s">
        <v>84</v>
      </c>
      <c r="H22" s="146"/>
      <c r="I22" s="147"/>
      <c r="J22" s="145" t="s">
        <v>85</v>
      </c>
      <c r="K22" s="146"/>
      <c r="L22" s="147"/>
      <c r="M22" s="145" t="s">
        <v>86</v>
      </c>
      <c r="N22" s="146"/>
      <c r="O22" s="147"/>
      <c r="P22" s="145" t="s">
        <v>87</v>
      </c>
      <c r="Q22" s="146"/>
      <c r="R22" s="147"/>
      <c r="S22" s="139" t="s">
        <v>95</v>
      </c>
      <c r="T22" s="140"/>
      <c r="U22" s="141"/>
      <c r="V22" s="127"/>
      <c r="W22" s="52"/>
      <c r="X22" s="52"/>
      <c r="Y22" s="52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7"/>
      <c r="AY22" s="127"/>
      <c r="AZ22" s="127"/>
    </row>
    <row r="23" spans="1:52" ht="14.4" thickBot="1" x14ac:dyDescent="0.3">
      <c r="A23" s="39" t="s">
        <v>74</v>
      </c>
      <c r="B23" s="41" t="s">
        <v>0</v>
      </c>
      <c r="C23" s="40" t="s">
        <v>49</v>
      </c>
      <c r="D23" s="43" t="s">
        <v>74</v>
      </c>
      <c r="E23" s="41" t="s">
        <v>0</v>
      </c>
      <c r="F23" s="40" t="s">
        <v>49</v>
      </c>
      <c r="G23" s="39" t="s">
        <v>74</v>
      </c>
      <c r="H23" s="41" t="s">
        <v>0</v>
      </c>
      <c r="I23" s="40" t="s">
        <v>49</v>
      </c>
      <c r="J23" s="39" t="s">
        <v>74</v>
      </c>
      <c r="K23" s="41" t="s">
        <v>0</v>
      </c>
      <c r="L23" s="40" t="s">
        <v>49</v>
      </c>
      <c r="M23" s="39" t="s">
        <v>74</v>
      </c>
      <c r="N23" s="41" t="s">
        <v>0</v>
      </c>
      <c r="O23" s="40" t="s">
        <v>49</v>
      </c>
      <c r="P23" s="39" t="s">
        <v>74</v>
      </c>
      <c r="Q23" s="41" t="s">
        <v>0</v>
      </c>
      <c r="R23" s="40" t="s">
        <v>49</v>
      </c>
      <c r="S23" s="142"/>
      <c r="T23" s="143"/>
      <c r="U23" s="144"/>
      <c r="V23" s="127"/>
      <c r="W23" s="52"/>
      <c r="X23" s="52"/>
      <c r="Y23" s="52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</row>
    <row r="24" spans="1:52" x14ac:dyDescent="0.25">
      <c r="A24" s="3"/>
      <c r="B24" s="11"/>
      <c r="C24" s="4"/>
      <c r="D24" s="31" t="s">
        <v>2</v>
      </c>
      <c r="E24" s="11"/>
      <c r="F24" s="1">
        <v>9129</v>
      </c>
      <c r="G24" s="38"/>
      <c r="H24" s="26"/>
      <c r="I24" s="30"/>
      <c r="J24" s="38"/>
      <c r="K24" s="27"/>
      <c r="L24" s="30"/>
      <c r="M24" s="38"/>
      <c r="N24" s="27"/>
      <c r="O24" s="30"/>
      <c r="P24" s="38"/>
      <c r="Q24" s="27"/>
      <c r="R24" s="30"/>
      <c r="S24" t="s">
        <v>50</v>
      </c>
      <c r="T24" s="35">
        <f>SUM(C21)</f>
        <v>0</v>
      </c>
      <c r="U24" s="148"/>
      <c r="V24" s="127"/>
      <c r="W24" s="52"/>
      <c r="X24" s="52"/>
      <c r="Y24" s="52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</row>
    <row r="25" spans="1:52" x14ac:dyDescent="0.25">
      <c r="A25" s="3"/>
      <c r="B25" s="11"/>
      <c r="C25" s="4"/>
      <c r="D25" s="31" t="s">
        <v>2</v>
      </c>
      <c r="E25" s="11"/>
      <c r="F25" s="1">
        <v>21915</v>
      </c>
      <c r="G25" s="3"/>
      <c r="H25" s="11"/>
      <c r="I25" s="4"/>
      <c r="J25" s="3"/>
      <c r="K25" s="1"/>
      <c r="L25" s="4"/>
      <c r="M25" s="3"/>
      <c r="N25" s="1"/>
      <c r="O25" s="4"/>
      <c r="P25" s="3"/>
      <c r="Q25" s="1"/>
      <c r="R25" s="4"/>
      <c r="S25" t="s">
        <v>64</v>
      </c>
      <c r="T25" s="35">
        <f>SUM(F21)</f>
        <v>0</v>
      </c>
      <c r="U25" s="149"/>
      <c r="V25" s="127"/>
      <c r="W25" s="52"/>
      <c r="X25" s="52"/>
      <c r="Y25" s="52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</row>
    <row r="26" spans="1:52" x14ac:dyDescent="0.25">
      <c r="A26" s="3"/>
      <c r="B26" s="11"/>
      <c r="C26" s="44"/>
      <c r="D26" s="31"/>
      <c r="E26" s="11"/>
      <c r="F26" s="8"/>
      <c r="G26" s="3"/>
      <c r="H26" s="1"/>
      <c r="I26" s="4"/>
      <c r="J26" s="3"/>
      <c r="K26" s="1"/>
      <c r="L26" s="4"/>
      <c r="M26" s="3"/>
      <c r="N26" s="1"/>
      <c r="O26" s="4"/>
      <c r="P26" s="3"/>
      <c r="Q26" s="1"/>
      <c r="R26" s="4"/>
      <c r="S26" t="s">
        <v>51</v>
      </c>
      <c r="T26" s="35">
        <f>SUM(I21)</f>
        <v>0</v>
      </c>
      <c r="U26" s="149"/>
      <c r="V26" s="127"/>
      <c r="W26" s="52"/>
      <c r="X26" s="52"/>
      <c r="Y26" s="52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</row>
    <row r="27" spans="1:52" x14ac:dyDescent="0.25">
      <c r="A27" s="3"/>
      <c r="B27" s="11"/>
      <c r="C27" s="4"/>
      <c r="D27" s="31"/>
      <c r="E27" s="11"/>
      <c r="F27" s="8"/>
      <c r="G27" s="3"/>
      <c r="H27" s="1"/>
      <c r="I27" s="4"/>
      <c r="J27" s="3"/>
      <c r="K27" s="1"/>
      <c r="L27" s="4"/>
      <c r="M27" s="3"/>
      <c r="N27" s="1"/>
      <c r="O27" s="4"/>
      <c r="P27" s="3"/>
      <c r="Q27" s="1"/>
      <c r="R27" s="4"/>
      <c r="S27" t="s">
        <v>52</v>
      </c>
      <c r="T27" s="35">
        <f>SUM(L21)</f>
        <v>0</v>
      </c>
      <c r="U27" s="149"/>
      <c r="V27" s="127"/>
      <c r="W27" s="52"/>
      <c r="X27" s="52"/>
      <c r="Y27" s="52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</row>
    <row r="28" spans="1:52" x14ac:dyDescent="0.25">
      <c r="A28" s="3"/>
      <c r="B28" s="11"/>
      <c r="C28" s="4"/>
      <c r="D28" s="31"/>
      <c r="E28" s="11"/>
      <c r="F28" s="8"/>
      <c r="G28" s="3"/>
      <c r="H28" s="1"/>
      <c r="I28" s="4"/>
      <c r="J28" s="3"/>
      <c r="K28" s="1"/>
      <c r="L28" s="4"/>
      <c r="M28" s="3"/>
      <c r="N28" s="1"/>
      <c r="O28" s="4"/>
      <c r="P28" s="3"/>
      <c r="Q28" s="1"/>
      <c r="R28" s="4"/>
      <c r="S28" t="s">
        <v>53</v>
      </c>
      <c r="T28" s="35">
        <f>SUM(O21)</f>
        <v>0</v>
      </c>
      <c r="U28" s="149"/>
      <c r="V28" s="127"/>
      <c r="W28" s="52"/>
      <c r="X28" s="52"/>
      <c r="Y28" s="52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</row>
    <row r="29" spans="1:52" x14ac:dyDescent="0.25">
      <c r="A29" s="3"/>
      <c r="B29" s="11"/>
      <c r="C29" s="4"/>
      <c r="D29" s="31"/>
      <c r="E29" s="11"/>
      <c r="F29" s="8"/>
      <c r="G29" s="3"/>
      <c r="H29" s="1"/>
      <c r="I29" s="4"/>
      <c r="J29" s="3"/>
      <c r="K29" s="1"/>
      <c r="L29" s="4"/>
      <c r="M29" s="3"/>
      <c r="N29" s="1"/>
      <c r="O29" s="4"/>
      <c r="P29" s="3"/>
      <c r="Q29" s="1"/>
      <c r="R29" s="4"/>
      <c r="S29" t="s">
        <v>54</v>
      </c>
      <c r="T29" s="35">
        <f>SUM(R21)</f>
        <v>0</v>
      </c>
      <c r="U29" s="149"/>
      <c r="V29" s="127"/>
      <c r="W29" s="52"/>
      <c r="X29" s="52"/>
      <c r="Y29" s="52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</row>
    <row r="30" spans="1:52" x14ac:dyDescent="0.25">
      <c r="A30" s="3"/>
      <c r="B30" s="11"/>
      <c r="C30" s="4"/>
      <c r="D30" s="31"/>
      <c r="E30" s="11"/>
      <c r="F30" s="8"/>
      <c r="G30" s="3"/>
      <c r="H30" s="1"/>
      <c r="I30" s="4"/>
      <c r="J30" s="3"/>
      <c r="K30" s="1"/>
      <c r="L30" s="4"/>
      <c r="M30" s="3"/>
      <c r="N30" s="1"/>
      <c r="O30" s="4"/>
      <c r="P30" s="3"/>
      <c r="Q30" s="1"/>
      <c r="R30" s="4"/>
      <c r="S30" t="s">
        <v>55</v>
      </c>
      <c r="T30" s="35">
        <f>SUM(U21)</f>
        <v>0</v>
      </c>
      <c r="U30" s="149"/>
      <c r="V30" s="127"/>
      <c r="W30" s="52"/>
      <c r="X30" s="52"/>
      <c r="Y30" s="52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27"/>
      <c r="AY30" s="127"/>
      <c r="AZ30" s="127"/>
    </row>
    <row r="31" spans="1:52" x14ac:dyDescent="0.25">
      <c r="A31" s="3"/>
      <c r="B31" s="11"/>
      <c r="C31" s="4"/>
      <c r="D31" s="31"/>
      <c r="E31" s="11"/>
      <c r="F31" s="8"/>
      <c r="G31" s="3"/>
      <c r="H31" s="1"/>
      <c r="I31" s="4"/>
      <c r="J31" s="3"/>
      <c r="K31" s="1"/>
      <c r="L31" s="4"/>
      <c r="M31" s="3"/>
      <c r="N31" s="1"/>
      <c r="O31" s="4"/>
      <c r="P31" s="3"/>
      <c r="Q31" s="1"/>
      <c r="R31" s="4"/>
      <c r="S31" t="s">
        <v>56</v>
      </c>
      <c r="T31" s="35">
        <f>SUM(C41)</f>
        <v>0</v>
      </c>
      <c r="U31" s="149"/>
      <c r="V31" s="127"/>
      <c r="W31" s="52"/>
      <c r="X31" s="52"/>
      <c r="Y31" s="52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</row>
    <row r="32" spans="1:52" x14ac:dyDescent="0.25">
      <c r="A32" s="3"/>
      <c r="B32" s="11"/>
      <c r="C32" s="4"/>
      <c r="D32" s="31"/>
      <c r="E32" s="1"/>
      <c r="F32" s="4"/>
      <c r="G32" s="3"/>
      <c r="H32" s="1"/>
      <c r="I32" s="4"/>
      <c r="J32" s="3"/>
      <c r="K32" s="1"/>
      <c r="L32" s="4"/>
      <c r="M32" s="3"/>
      <c r="N32" s="1"/>
      <c r="O32" s="4"/>
      <c r="P32" s="3"/>
      <c r="Q32" s="1"/>
      <c r="R32" s="4"/>
      <c r="S32" t="s">
        <v>57</v>
      </c>
      <c r="T32" s="35">
        <f>SUM(F41)</f>
        <v>31044</v>
      </c>
      <c r="U32" s="149"/>
      <c r="V32" s="127"/>
      <c r="W32" s="52"/>
      <c r="X32" s="52"/>
      <c r="Y32" s="52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</row>
    <row r="33" spans="1:52" x14ac:dyDescent="0.25">
      <c r="A33" s="3"/>
      <c r="B33" s="11"/>
      <c r="C33" s="4"/>
      <c r="D33" s="31"/>
      <c r="E33" s="1"/>
      <c r="F33" s="4"/>
      <c r="G33" s="3"/>
      <c r="H33" s="1"/>
      <c r="I33" s="4"/>
      <c r="J33" s="3"/>
      <c r="K33" s="1"/>
      <c r="L33" s="4"/>
      <c r="M33" s="3"/>
      <c r="N33" s="1"/>
      <c r="O33" s="4"/>
      <c r="P33" s="3"/>
      <c r="Q33" s="1"/>
      <c r="R33" s="4"/>
      <c r="S33" t="s">
        <v>58</v>
      </c>
      <c r="T33" s="35">
        <f>SUM(I41)</f>
        <v>0</v>
      </c>
      <c r="U33" s="149"/>
      <c r="V33" s="127"/>
      <c r="W33" s="52"/>
      <c r="X33" s="52"/>
      <c r="Y33" s="52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</row>
    <row r="34" spans="1:52" x14ac:dyDescent="0.25">
      <c r="A34" s="3"/>
      <c r="B34" s="1"/>
      <c r="C34" s="4"/>
      <c r="D34" s="31"/>
      <c r="E34" s="1"/>
      <c r="F34" s="4"/>
      <c r="G34" s="3"/>
      <c r="H34" s="1"/>
      <c r="I34" s="4"/>
      <c r="J34" s="3"/>
      <c r="K34" s="1"/>
      <c r="L34" s="4"/>
      <c r="M34" s="3"/>
      <c r="N34" s="1"/>
      <c r="O34" s="4"/>
      <c r="P34" s="3"/>
      <c r="Q34" s="1"/>
      <c r="R34" s="4"/>
      <c r="S34" t="s">
        <v>59</v>
      </c>
      <c r="T34" s="35">
        <f>SUM(L41)</f>
        <v>0</v>
      </c>
      <c r="U34" s="149"/>
      <c r="V34" s="127"/>
      <c r="W34" s="52"/>
      <c r="X34" s="52"/>
      <c r="Y34" s="52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</row>
    <row r="35" spans="1:52" x14ac:dyDescent="0.25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3"/>
      <c r="Q35" s="1"/>
      <c r="R35" s="4"/>
      <c r="S35" t="s">
        <v>60</v>
      </c>
      <c r="T35" s="35">
        <f>SUM(O41)</f>
        <v>0</v>
      </c>
      <c r="U35" s="149"/>
      <c r="V35" s="127"/>
      <c r="W35" s="52"/>
      <c r="X35" s="52"/>
      <c r="Y35" s="52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</row>
    <row r="36" spans="1:52" x14ac:dyDescent="0.25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3"/>
      <c r="Q36" s="1"/>
      <c r="R36" s="4"/>
      <c r="S36" t="s">
        <v>61</v>
      </c>
      <c r="T36" s="35">
        <f>SUM(R41)</f>
        <v>0</v>
      </c>
      <c r="U36" s="149"/>
      <c r="V36" s="127"/>
      <c r="W36" s="52"/>
      <c r="X36" s="52"/>
      <c r="Y36" s="52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  <c r="AT36" s="127"/>
      <c r="AU36" s="127"/>
      <c r="AV36" s="127"/>
      <c r="AW36" s="127"/>
      <c r="AX36" s="127"/>
      <c r="AY36" s="127"/>
      <c r="AZ36" s="127"/>
    </row>
    <row r="37" spans="1:52" ht="27.6" x14ac:dyDescent="0.25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3"/>
      <c r="Q37" s="1"/>
      <c r="R37" s="4"/>
      <c r="S37" s="37" t="s">
        <v>68</v>
      </c>
      <c r="T37" s="36">
        <f>AVERAGE(T24:T36)</f>
        <v>2388</v>
      </c>
      <c r="U37" s="149"/>
      <c r="V37" s="127"/>
      <c r="W37" s="52"/>
      <c r="X37" s="52"/>
      <c r="Y37" s="52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7"/>
      <c r="AX37" s="127"/>
      <c r="AY37" s="127"/>
      <c r="AZ37" s="127"/>
    </row>
    <row r="38" spans="1:52" x14ac:dyDescent="0.25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3"/>
      <c r="Q38" s="1"/>
      <c r="R38" s="4"/>
      <c r="S38" t="s">
        <v>69</v>
      </c>
      <c r="T38" s="35">
        <f>SUM(T24:T36)</f>
        <v>31044</v>
      </c>
      <c r="U38" s="149"/>
      <c r="V38" s="127"/>
      <c r="W38" s="52"/>
      <c r="X38" s="52"/>
      <c r="Y38" s="52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</row>
    <row r="39" spans="1:52" x14ac:dyDescent="0.25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3"/>
      <c r="Q39" s="1"/>
      <c r="R39" s="4"/>
      <c r="S39" s="3" t="s">
        <v>96</v>
      </c>
      <c r="T39" s="1">
        <f>SUM(J43)</f>
        <v>3104.4</v>
      </c>
      <c r="U39" s="149"/>
      <c r="V39" s="127"/>
      <c r="W39" s="52"/>
      <c r="X39" s="52"/>
      <c r="Y39" s="52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</row>
    <row r="40" spans="1:52" ht="14.4" thickBot="1" x14ac:dyDescent="0.3">
      <c r="A40" s="45"/>
      <c r="B40" s="46"/>
      <c r="C40" s="47"/>
      <c r="D40" s="50"/>
      <c r="E40" s="46"/>
      <c r="F40" s="47"/>
      <c r="G40" s="45"/>
      <c r="H40" s="46"/>
      <c r="I40" s="47"/>
      <c r="J40" s="45"/>
      <c r="K40" s="46"/>
      <c r="L40" s="47"/>
      <c r="M40" s="45"/>
      <c r="N40" s="46"/>
      <c r="O40" s="47"/>
      <c r="P40" s="45"/>
      <c r="Q40" s="46"/>
      <c r="R40" s="47"/>
      <c r="S40" s="151"/>
      <c r="T40" s="152"/>
      <c r="U40" s="149"/>
      <c r="V40" s="127"/>
      <c r="W40" s="52"/>
      <c r="X40" s="52"/>
      <c r="Y40" s="52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</row>
    <row r="41" spans="1:52" ht="14.4" thickBot="1" x14ac:dyDescent="0.3">
      <c r="A41" s="137" t="s">
        <v>88</v>
      </c>
      <c r="B41" s="138"/>
      <c r="C41" s="48">
        <f>SUM(C24:C40)</f>
        <v>0</v>
      </c>
      <c r="D41" s="137" t="s">
        <v>88</v>
      </c>
      <c r="E41" s="138"/>
      <c r="F41" s="48">
        <f>SUM(F24:F40)</f>
        <v>31044</v>
      </c>
      <c r="G41" s="137" t="s">
        <v>88</v>
      </c>
      <c r="H41" s="138"/>
      <c r="I41" s="48">
        <f>SUM(I24:I40)</f>
        <v>0</v>
      </c>
      <c r="J41" s="137" t="s">
        <v>88</v>
      </c>
      <c r="K41" s="138"/>
      <c r="L41" s="48">
        <f>SUM(L24:L40)</f>
        <v>0</v>
      </c>
      <c r="M41" s="137" t="s">
        <v>88</v>
      </c>
      <c r="N41" s="138"/>
      <c r="O41" s="48">
        <f>SUM(O24:O40)</f>
        <v>0</v>
      </c>
      <c r="P41" s="137" t="s">
        <v>88</v>
      </c>
      <c r="Q41" s="138"/>
      <c r="R41" s="48">
        <f>SUM(R24:R40)</f>
        <v>0</v>
      </c>
      <c r="S41" s="153"/>
      <c r="T41" s="154"/>
      <c r="U41" s="150"/>
      <c r="V41" s="127"/>
      <c r="W41" s="52"/>
      <c r="X41" s="52"/>
      <c r="Y41" s="52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</row>
    <row r="42" spans="1:52" ht="14.4" thickBot="1" x14ac:dyDescent="0.3">
      <c r="A42" s="156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27"/>
      <c r="W42" s="52"/>
      <c r="X42" s="52"/>
      <c r="Y42" s="52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</row>
    <row r="43" spans="1:52" x14ac:dyDescent="0.25">
      <c r="A43" s="158" t="s">
        <v>89</v>
      </c>
      <c r="B43" s="159"/>
      <c r="C43" s="160"/>
      <c r="D43" s="164">
        <f>SUM(C21,F21,I21,L21,O21,R21,F41,C41,I41,L41,O41,R41,U21,U41)</f>
        <v>31044</v>
      </c>
      <c r="E43" s="165"/>
      <c r="F43" s="166"/>
      <c r="G43" s="158" t="s">
        <v>90</v>
      </c>
      <c r="H43" s="159"/>
      <c r="I43" s="160"/>
      <c r="J43" s="164">
        <f>SUM(D43/10)</f>
        <v>3104.4</v>
      </c>
      <c r="K43" s="165"/>
      <c r="L43" s="166"/>
      <c r="M43" s="158" t="s">
        <v>91</v>
      </c>
      <c r="N43" s="159"/>
      <c r="O43" s="160"/>
      <c r="P43" s="170">
        <f>SUM(J43-W103)</f>
        <v>0</v>
      </c>
      <c r="Q43" s="171"/>
      <c r="R43" s="172"/>
      <c r="S43" s="176" t="s">
        <v>94</v>
      </c>
      <c r="T43" s="177">
        <f>SUM(W103)</f>
        <v>3104.4</v>
      </c>
      <c r="U43" s="177"/>
      <c r="V43" s="127"/>
      <c r="W43" s="52"/>
      <c r="X43" s="52"/>
      <c r="Y43" s="52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</row>
    <row r="44" spans="1:52" ht="14.4" thickBot="1" x14ac:dyDescent="0.3">
      <c r="A44" s="161"/>
      <c r="B44" s="162"/>
      <c r="C44" s="163"/>
      <c r="D44" s="167"/>
      <c r="E44" s="168"/>
      <c r="F44" s="169"/>
      <c r="G44" s="161"/>
      <c r="H44" s="162"/>
      <c r="I44" s="163"/>
      <c r="J44" s="167"/>
      <c r="K44" s="168"/>
      <c r="L44" s="169"/>
      <c r="M44" s="161"/>
      <c r="N44" s="162"/>
      <c r="O44" s="163"/>
      <c r="P44" s="173"/>
      <c r="Q44" s="174"/>
      <c r="R44" s="175"/>
      <c r="S44" s="176"/>
      <c r="T44" s="177"/>
      <c r="U44" s="177"/>
      <c r="V44" s="127"/>
      <c r="W44" s="52"/>
      <c r="X44" s="52"/>
      <c r="Y44" s="52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</row>
    <row r="45" spans="1:52" x14ac:dyDescent="0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52"/>
      <c r="X45" s="52"/>
      <c r="Y45" s="52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</row>
    <row r="46" spans="1:52" x14ac:dyDescent="0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52"/>
      <c r="X46" s="52"/>
      <c r="Y46" s="52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</row>
    <row r="47" spans="1:52" x14ac:dyDescent="0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52"/>
      <c r="X47" s="52"/>
      <c r="Y47" s="52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</row>
    <row r="48" spans="1:52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52"/>
      <c r="X48" s="52"/>
      <c r="Y48" s="52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</row>
    <row r="49" spans="1:52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52"/>
      <c r="X49" s="52"/>
      <c r="Y49" s="52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</row>
    <row r="50" spans="1:52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52"/>
      <c r="X50" s="52"/>
      <c r="Y50" s="52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</row>
    <row r="51" spans="1:52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52"/>
      <c r="X51" s="52"/>
      <c r="Y51" s="52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</row>
    <row r="52" spans="1:52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52"/>
      <c r="X52" s="52"/>
      <c r="Y52" s="52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</row>
    <row r="53" spans="1:52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52"/>
      <c r="X53" s="52"/>
      <c r="Y53" s="52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</row>
    <row r="54" spans="1:52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52"/>
      <c r="X54" s="52"/>
      <c r="Y54" s="52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</row>
    <row r="55" spans="1:52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52"/>
      <c r="X55" s="52"/>
      <c r="Y55" s="52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</row>
    <row r="56" spans="1:52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52"/>
      <c r="X56" s="52"/>
      <c r="Y56" s="52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</row>
    <row r="57" spans="1:52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52"/>
      <c r="X57" s="52"/>
      <c r="Y57" s="52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</row>
    <row r="58" spans="1:52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52"/>
      <c r="X58" s="52"/>
      <c r="Y58" s="52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</row>
    <row r="59" spans="1:52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52"/>
      <c r="X59" s="52"/>
      <c r="Y59" s="52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</row>
    <row r="60" spans="1:52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52"/>
      <c r="X60" s="52"/>
      <c r="Y60" s="52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</row>
    <row r="61" spans="1:52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52"/>
      <c r="X61" s="52"/>
      <c r="Y61" s="52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</row>
    <row r="62" spans="1:52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52"/>
      <c r="X62" s="52"/>
      <c r="Y62" s="52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</row>
    <row r="63" spans="1:52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52"/>
      <c r="X63" s="52"/>
      <c r="Y63" s="52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</row>
    <row r="64" spans="1:52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52"/>
      <c r="X64" s="52"/>
      <c r="Y64" s="52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</row>
    <row r="65" spans="1:52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52"/>
      <c r="X65" s="52"/>
      <c r="Y65" s="52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</row>
    <row r="66" spans="1:52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52"/>
      <c r="X66" s="52"/>
      <c r="Y66" s="52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</row>
    <row r="67" spans="1:52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52"/>
      <c r="X67" s="52"/>
      <c r="Y67" s="52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</row>
    <row r="68" spans="1:52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52"/>
      <c r="X68" s="52"/>
      <c r="Y68" s="52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</row>
    <row r="69" spans="1:52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52"/>
      <c r="X69" s="52"/>
      <c r="Y69" s="52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</row>
    <row r="70" spans="1:52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52"/>
      <c r="X70" s="52"/>
      <c r="Y70" s="52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</row>
    <row r="71" spans="1:52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52"/>
      <c r="X71" s="52"/>
      <c r="Y71" s="52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</row>
    <row r="72" spans="1:52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52"/>
      <c r="X72" s="52"/>
      <c r="Y72" s="52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</row>
    <row r="73" spans="1:52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52"/>
      <c r="X73" s="52"/>
      <c r="Y73" s="52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</row>
    <row r="74" spans="1:52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52"/>
      <c r="X74" s="52"/>
      <c r="Y74" s="52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</row>
    <row r="75" spans="1:52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52"/>
      <c r="X75" s="52"/>
      <c r="Y75" s="52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</row>
    <row r="76" spans="1:52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52"/>
      <c r="X76" s="52"/>
      <c r="Y76" s="52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</row>
    <row r="77" spans="1:52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52"/>
      <c r="X77" s="52"/>
      <c r="Y77" s="52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</row>
    <row r="78" spans="1:52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52"/>
      <c r="X78" s="52"/>
      <c r="Y78" s="52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</row>
    <row r="79" spans="1:52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52"/>
      <c r="X79" s="52"/>
      <c r="Y79" s="52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</row>
    <row r="80" spans="1:52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52"/>
      <c r="X80" s="52"/>
      <c r="Y80" s="52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</row>
    <row r="81" spans="1:52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52"/>
      <c r="X81" s="52"/>
      <c r="Y81" s="52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  <c r="AZ81" s="127"/>
    </row>
    <row r="82" spans="1:52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52"/>
      <c r="X82" s="52"/>
      <c r="Y82" s="52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</row>
    <row r="83" spans="1:52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52"/>
      <c r="X83" s="52"/>
      <c r="Y83" s="52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</row>
    <row r="84" spans="1:52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52"/>
      <c r="X84" s="52"/>
      <c r="Y84" s="52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</row>
    <row r="85" spans="1:52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52"/>
      <c r="X85" s="52"/>
      <c r="Y85" s="52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</row>
    <row r="86" spans="1:52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52"/>
      <c r="X86" s="52"/>
      <c r="Y86" s="52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</row>
    <row r="87" spans="1:52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52"/>
      <c r="X87" s="52"/>
      <c r="Y87" s="52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</row>
    <row r="88" spans="1:52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52"/>
      <c r="X88" s="52"/>
      <c r="Y88" s="52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</row>
    <row r="89" spans="1:52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52"/>
      <c r="X89" s="52"/>
      <c r="Y89" s="52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</row>
    <row r="90" spans="1:52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52"/>
      <c r="X90" s="52"/>
      <c r="Y90" s="52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</row>
    <row r="91" spans="1:52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52"/>
      <c r="X91" s="52"/>
      <c r="Y91" s="52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</row>
    <row r="92" spans="1:52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52"/>
      <c r="X92" s="52"/>
      <c r="Y92" s="52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</row>
    <row r="93" spans="1:52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52"/>
      <c r="X93" s="52"/>
      <c r="Y93" s="52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</row>
    <row r="94" spans="1:52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52"/>
      <c r="X94" s="52"/>
      <c r="Y94" s="52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</row>
    <row r="95" spans="1:52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52"/>
      <c r="X95" s="52"/>
      <c r="Y95" s="52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</row>
    <row r="96" spans="1:52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52"/>
      <c r="X96" s="52"/>
      <c r="Y96" s="52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</row>
    <row r="97" spans="1:52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52"/>
      <c r="X97" s="52"/>
      <c r="Y97" s="52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</row>
    <row r="98" spans="1:52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52"/>
      <c r="X98" s="52"/>
      <c r="Y98" s="52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</row>
    <row r="99" spans="1:52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52"/>
      <c r="X99" s="52"/>
      <c r="Y99" s="52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</row>
    <row r="100" spans="1:52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52"/>
      <c r="X100" s="52"/>
      <c r="Y100" s="52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  <c r="AT100" s="127"/>
      <c r="AU100" s="127"/>
      <c r="AV100" s="127"/>
      <c r="AW100" s="127"/>
      <c r="AX100" s="127"/>
      <c r="AY100" s="127"/>
      <c r="AZ100" s="127"/>
    </row>
    <row r="101" spans="1:52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52"/>
      <c r="X101" s="52"/>
      <c r="Y101" s="52"/>
    </row>
    <row r="102" spans="1:52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52"/>
      <c r="X102" s="52"/>
      <c r="Y102" s="52"/>
    </row>
    <row r="103" spans="1:52" x14ac:dyDescent="0.25">
      <c r="W103">
        <f>SUM(W5:W102)</f>
        <v>3104.4</v>
      </c>
    </row>
  </sheetData>
  <mergeCells count="45">
    <mergeCell ref="A45:U102"/>
    <mergeCell ref="A42:U42"/>
    <mergeCell ref="A43:C44"/>
    <mergeCell ref="D43:F44"/>
    <mergeCell ref="G43:I44"/>
    <mergeCell ref="J43:L44"/>
    <mergeCell ref="M43:O44"/>
    <mergeCell ref="P43:R44"/>
    <mergeCell ref="S43:S44"/>
    <mergeCell ref="T43:U44"/>
    <mergeCell ref="A22:C22"/>
    <mergeCell ref="D22:F22"/>
    <mergeCell ref="G22:I22"/>
    <mergeCell ref="J22:L22"/>
    <mergeCell ref="M22:O22"/>
    <mergeCell ref="U24:U41"/>
    <mergeCell ref="S40:T41"/>
    <mergeCell ref="A41:B41"/>
    <mergeCell ref="D41:E41"/>
    <mergeCell ref="G41:H41"/>
    <mergeCell ref="J41:K41"/>
    <mergeCell ref="M41:N41"/>
    <mergeCell ref="P41:Q41"/>
    <mergeCell ref="J21:K21"/>
    <mergeCell ref="M21:N21"/>
    <mergeCell ref="P21:Q21"/>
    <mergeCell ref="S21:T21"/>
    <mergeCell ref="S22:U23"/>
    <mergeCell ref="P22:R22"/>
    <mergeCell ref="A1:I1"/>
    <mergeCell ref="J1:R1"/>
    <mergeCell ref="S1:Y1"/>
    <mergeCell ref="Z1:AZ100"/>
    <mergeCell ref="A2:C2"/>
    <mergeCell ref="D2:F2"/>
    <mergeCell ref="G2:I2"/>
    <mergeCell ref="J2:L2"/>
    <mergeCell ref="M2:O2"/>
    <mergeCell ref="P2:R2"/>
    <mergeCell ref="S2:U2"/>
    <mergeCell ref="V2:V102"/>
    <mergeCell ref="W2:Y3"/>
    <mergeCell ref="A21:B21"/>
    <mergeCell ref="D21:E21"/>
    <mergeCell ref="G21:H21"/>
  </mergeCells>
  <conditionalFormatting sqref="A1:R1"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2:U21 A39:T39 U24 A22:S22 A41:R41 A40:S40 A23:R3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3:U44">
    <cfRule type="iconSet" priority="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24:T3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8:T39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4:T3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{AB3A7A8E-71DD-4BEF-B46E-9D31F0893728}</x14:id>
        </ext>
      </extLst>
    </cfRule>
  </conditionalFormatting>
  <conditionalFormatting sqref="T24:T36">
    <cfRule type="iconSet" priority="2">
      <iconSet iconSet="3Symbols">
        <cfvo type="percent" val="0"/>
        <cfvo type="percent" val="33"/>
        <cfvo type="percent" val="67"/>
      </iconSet>
    </cfRule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{C5B445C8-A8A0-40BF-9A7E-816151D3CFBE}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3A7A8E-71DD-4BEF-B46E-9D31F089372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T24:T33</xm:sqref>
        </x14:conditionalFormatting>
        <x14:conditionalFormatting xmlns:xm="http://schemas.microsoft.com/office/excel/2006/main">
          <x14:cfRule type="dataBar" id="{C5B445C8-A8A0-40BF-9A7E-816151D3CF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T24:T36</xm:sqref>
        </x14:conditionalFormatting>
        <x14:conditionalFormatting xmlns:xm="http://schemas.microsoft.com/office/excel/2006/main">
          <x14:cfRule type="iconSet" priority="1" id="{A4982B4F-DD62-44B4-942C-0CF49B73203D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F3BEA-02A8-45EA-AF0B-58A8FA832E03}">
  <dimension ref="A1:AZ104"/>
  <sheetViews>
    <sheetView rightToLeft="1" tabSelected="1" zoomScaleNormal="100" workbookViewId="0">
      <selection activeCell="A5" sqref="A5: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3:AB4"/>
    <mergeCell ref="AC3:AH4"/>
    <mergeCell ref="W1:AH2"/>
    <mergeCell ref="G44:H45"/>
    <mergeCell ref="I44:J45"/>
    <mergeCell ref="K44:L45"/>
    <mergeCell ref="M44:N45"/>
    <mergeCell ref="V3:V45"/>
    <mergeCell ref="T1:V1"/>
    <mergeCell ref="R1:S1"/>
    <mergeCell ref="R2:S2"/>
    <mergeCell ref="T2:V2"/>
    <mergeCell ref="J1:L2"/>
    <mergeCell ref="B1:I2"/>
    <mergeCell ref="M1:Q2"/>
    <mergeCell ref="P22:Q22"/>
    <mergeCell ref="A43:U43"/>
    <mergeCell ref="A44:C45"/>
    <mergeCell ref="D44:F45"/>
    <mergeCell ref="S44:S45"/>
    <mergeCell ref="A42:B42"/>
    <mergeCell ref="D42:E42"/>
    <mergeCell ref="G42:H42"/>
    <mergeCell ref="J42:K42"/>
    <mergeCell ref="U23:U42"/>
    <mergeCell ref="A41:B41"/>
    <mergeCell ref="D41:E41"/>
    <mergeCell ref="M42:N42"/>
    <mergeCell ref="P42:Q42"/>
    <mergeCell ref="A22:B22"/>
    <mergeCell ref="D22:E22"/>
    <mergeCell ref="G22:H22"/>
    <mergeCell ref="A23:C23"/>
    <mergeCell ref="D23:F23"/>
    <mergeCell ref="G23:I23"/>
    <mergeCell ref="M21:N21"/>
    <mergeCell ref="P21:Q21"/>
    <mergeCell ref="S21:T21"/>
    <mergeCell ref="G41:H41"/>
    <mergeCell ref="J41:K41"/>
    <mergeCell ref="J23:L23"/>
    <mergeCell ref="M23:O23"/>
    <mergeCell ref="S22:T22"/>
    <mergeCell ref="S23:T24"/>
    <mergeCell ref="J22:K22"/>
    <mergeCell ref="M22:N22"/>
    <mergeCell ref="M41:N41"/>
    <mergeCell ref="P41:Q41"/>
    <mergeCell ref="P23:R23"/>
    <mergeCell ref="W55:AH60"/>
    <mergeCell ref="P3:R3"/>
    <mergeCell ref="S3:U3"/>
    <mergeCell ref="A21:B21"/>
    <mergeCell ref="D21:E21"/>
    <mergeCell ref="P44:P45"/>
    <mergeCell ref="Q44:R45"/>
    <mergeCell ref="T44:T45"/>
    <mergeCell ref="U44:U45"/>
    <mergeCell ref="A3:C3"/>
    <mergeCell ref="D3:F3"/>
    <mergeCell ref="G3:I3"/>
    <mergeCell ref="J3:L3"/>
    <mergeCell ref="M3:O3"/>
    <mergeCell ref="G21:H21"/>
    <mergeCell ref="J21:K21"/>
    <mergeCell ref="W46:AB47"/>
    <mergeCell ref="AC46:AH47"/>
    <mergeCell ref="W48:AB51"/>
    <mergeCell ref="AC48:AH51"/>
    <mergeCell ref="W52:AH54"/>
  </mergeCells>
  <conditionalFormatting sqref="A1:B1 J1 A2">
    <cfRule type="iconSet" priority="11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5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591" priority="59" operator="greaterThan">
      <formula>45199</formula>
    </cfRule>
    <cfRule type="cellIs" dxfId="590" priority="60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589" priority="34" operator="greaterThan">
      <formula>45199</formula>
    </cfRule>
    <cfRule type="cellIs" dxfId="588" priority="35" operator="between">
      <formula>2000</formula>
      <formula>2040</formula>
    </cfRule>
  </conditionalFormatting>
  <conditionalFormatting sqref="B25:B40">
    <cfRule type="cellIs" dxfId="587" priority="30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1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{4E06D369-E3C7-4925-BB08-34268D3B6B30}</x14:id>
        </ext>
      </extLst>
    </cfRule>
  </conditionalFormatting>
  <conditionalFormatting sqref="E5:E20">
    <cfRule type="cellIs" dxfId="586" priority="58" operator="between">
      <formula>2000</formula>
      <formula>2040</formula>
    </cfRule>
    <cfRule type="cellIs" dxfId="585" priority="57" operator="greaterThan">
      <formula>45199</formula>
    </cfRule>
    <cfRule type="cellIs" dxfId="584" priority="56" operator="greaterThan">
      <formula>45227</formula>
    </cfRule>
  </conditionalFormatting>
  <conditionalFormatting sqref="E25:E40 H25:H40 K25:K40">
    <cfRule type="cellIs" dxfId="583" priority="36" operator="greaterThan">
      <formula>45227</formula>
    </cfRule>
    <cfRule type="cellIs" dxfId="582" priority="37" operator="greaterThan">
      <formula>45199</formula>
    </cfRule>
  </conditionalFormatting>
  <conditionalFormatting sqref="E25:E40">
    <cfRule type="cellIs" dxfId="581" priority="31" operator="greaterThan">
      <formula>45436</formula>
    </cfRule>
  </conditionalFormatting>
  <conditionalFormatting sqref="F5:F20">
    <cfRule type="colorScale" priority="2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10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1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580" priority="53" operator="greaterThan">
      <formula>45227</formula>
    </cfRule>
    <cfRule type="cellIs" dxfId="579" priority="27" operator="greaterThan">
      <formula>45258</formula>
    </cfRule>
    <cfRule type="cellIs" dxfId="578" priority="55" operator="between">
      <formula>2000</formula>
      <formula>2040</formula>
    </cfRule>
    <cfRule type="cellIs" dxfId="577" priority="54" operator="greaterThan">
      <formula>45199</formula>
    </cfRule>
  </conditionalFormatting>
  <conditionalFormatting sqref="H25:H40 E25:E40 B25:B40 K25:K40">
    <cfRule type="cellIs" dxfId="576" priority="33" operator="greaterThan">
      <formula>45227</formula>
    </cfRule>
  </conditionalFormatting>
  <conditionalFormatting sqref="H25:H40">
    <cfRule type="cellIs" dxfId="575" priority="32" operator="greaterThan">
      <formula>45465</formula>
    </cfRule>
  </conditionalFormatting>
  <conditionalFormatting sqref="I5:I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574" priority="26" operator="greaterThan">
      <formula>45285</formula>
    </cfRule>
    <cfRule type="cellIs" dxfId="573" priority="50" operator="greaterThan">
      <formula>45227</formula>
    </cfRule>
    <cfRule type="cellIs" dxfId="572" priority="51" operator="greaterThan">
      <formula>45199</formula>
    </cfRule>
    <cfRule type="cellIs" dxfId="571" priority="52" operator="between">
      <formula>2000</formula>
      <formula>2040</formula>
    </cfRule>
  </conditionalFormatting>
  <conditionalFormatting sqref="K25:K40">
    <cfRule type="cellIs" dxfId="570" priority="29" operator="greaterThan">
      <formula>45495</formula>
    </cfRule>
  </conditionalFormatting>
  <conditionalFormatting sqref="L5:L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569" priority="25" operator="greaterThan">
      <formula>45313</formula>
    </cfRule>
    <cfRule type="cellIs" dxfId="568" priority="47" operator="greaterThan">
      <formula>45227</formula>
    </cfRule>
    <cfRule type="cellIs" dxfId="567" priority="49" operator="between">
      <formula>2000</formula>
      <formula>2040</formula>
    </cfRule>
    <cfRule type="cellIs" dxfId="566" priority="48" operator="greaterThan">
      <formula>45199</formula>
    </cfRule>
  </conditionalFormatting>
  <conditionalFormatting sqref="N25:N40">
    <cfRule type="cellIs" dxfId="565" priority="28" operator="greaterThan">
      <formula>45517</formula>
    </cfRule>
    <cfRule type="cellIs" dxfId="564" priority="40" operator="between">
      <formula>2000</formula>
      <formula>2040</formula>
    </cfRule>
    <cfRule type="cellIs" dxfId="563" priority="39" operator="greaterThan">
      <formula>45199</formula>
    </cfRule>
    <cfRule type="cellIs" dxfId="562" priority="38" operator="greaterThan">
      <formula>45227</formula>
    </cfRule>
  </conditionalFormatting>
  <conditionalFormatting sqref="O5:O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561" priority="44" operator="greaterThan">
      <formula>45227</formula>
    </cfRule>
    <cfRule type="cellIs" dxfId="560" priority="45" operator="greaterThan">
      <formula>45199</formula>
    </cfRule>
    <cfRule type="cellIs" dxfId="559" priority="46" operator="between">
      <formula>2000</formula>
      <formula>2040</formula>
    </cfRule>
    <cfRule type="cellIs" dxfId="558" priority="24" operator="greaterThan">
      <formula>45346</formula>
    </cfRule>
  </conditionalFormatting>
  <conditionalFormatting sqref="Q25:Q40">
    <cfRule type="cellIs" dxfId="557" priority="41" operator="greaterThan">
      <formula>45227</formula>
    </cfRule>
    <cfRule type="cellIs" dxfId="556" priority="42" operator="greaterThan">
      <formula>45199</formula>
    </cfRule>
    <cfRule type="cellIs" dxfId="555" priority="43" operator="between">
      <formula>2000</formula>
      <formula>2040</formula>
    </cfRule>
  </conditionalFormatting>
  <conditionalFormatting sqref="R5:R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{F4625669-B891-40D7-AD33-E62A5677500C}</x14:id>
        </ext>
      </extLst>
    </cfRule>
  </conditionalFormatting>
  <conditionalFormatting sqref="T25:T3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">
      <iconSet iconSet="4TrafficLights">
        <cfvo type="percent" val="0"/>
        <cfvo type="percent" val="25"/>
        <cfvo type="percent" val="50"/>
        <cfvo type="percent" val="75"/>
      </iconSet>
    </cfRule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{B7D987DE-5644-4BF3-A03C-1FB8695B1D2E}</x14:id>
        </ext>
      </extLst>
    </cfRule>
    <cfRule type="iconSet" priority="67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2">
      <iconSet iconSet="4RedToBlack">
        <cfvo type="percent" val="0"/>
        <cfvo type="percent" val="25"/>
        <cfvo type="percent" val="50"/>
        <cfvo type="percent" val="75"/>
      </iconSet>
    </cfRule>
    <cfRule type="dataBar" priority="6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{07CD1515-CD4C-4D58-8B08-8CB5D614E7F2}</x14:id>
        </ext>
      </extLst>
    </cfRule>
  </conditionalFormatting>
  <conditionalFormatting sqref="U5:U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8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9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E06D369-E3C7-4925-BB08-34268D3B6B3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116" id="{96245BB6-C5CD-4623-B17C-587A0389DDB1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F4625669-B891-40D7-AD33-E62A5677500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5" id="{05944362-39BF-4ED0-90AA-2293F647B664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B7D987DE-5644-4BF3-A03C-1FB8695B1D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6" id="{06324EA9-97B0-4DDE-B573-5A65A744B92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07CD1515-CD4C-4D58-8B08-8CB5D614E7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BEE1-C2D2-4263-89D5-ECCCC6CE2C90}">
  <dimension ref="A51:D66"/>
  <sheetViews>
    <sheetView rightToLeft="1" topLeftCell="A16" workbookViewId="0">
      <selection activeCell="C67" sqref="C67"/>
    </sheetView>
  </sheetViews>
  <sheetFormatPr defaultRowHeight="13.8" x14ac:dyDescent="0.25"/>
  <cols>
    <col min="3" max="3" width="10.69921875" bestFit="1" customWidth="1"/>
  </cols>
  <sheetData>
    <row r="51" spans="1:4" x14ac:dyDescent="0.25">
      <c r="B51" t="s">
        <v>103</v>
      </c>
      <c r="C51" t="s">
        <v>94</v>
      </c>
      <c r="D51" t="s">
        <v>112</v>
      </c>
    </row>
    <row r="52" spans="1:4" x14ac:dyDescent="0.25">
      <c r="A52" t="s">
        <v>101</v>
      </c>
      <c r="B52">
        <f>SUM('הכנסות שנתי ה''תשפ"ו'!D44:F45)</f>
        <v>0</v>
      </c>
      <c r="C52">
        <f>SUM('הכנסות שנתי ה''תשפ"ו'!Q44:R45)</f>
        <v>0</v>
      </c>
      <c r="D52">
        <f>SUM('הכנסות שנתי ה''תשפ"ו'!T44:T45)</f>
        <v>0</v>
      </c>
    </row>
    <row r="53" spans="1:4" x14ac:dyDescent="0.25">
      <c r="A53" t="s">
        <v>102</v>
      </c>
      <c r="B53">
        <f>SUM('הכנסות שנתי ה''תשפ"ז'!D44:F45)</f>
        <v>0</v>
      </c>
      <c r="C53">
        <f>SUM('הכנסות שנתי ה''תשפ"ז'!Q44:R45)</f>
        <v>0</v>
      </c>
      <c r="D53">
        <f>SUM('הכנסות שנתי ה''תשפ"ז'!T44:T45)</f>
        <v>0</v>
      </c>
    </row>
    <row r="54" spans="1:4" x14ac:dyDescent="0.25">
      <c r="A54" t="s">
        <v>104</v>
      </c>
      <c r="B54">
        <f>SUM('הכנסות שנתי ה''תשפ"ח'!D44:F45)</f>
        <v>0</v>
      </c>
      <c r="C54">
        <f>SUM('הכנסות שנתי ה''תשפ"ח'!Q44:R45)</f>
        <v>0</v>
      </c>
      <c r="D54">
        <f>SUM('הכנסות שנתי ה''תשפ"ח'!T44:T45)</f>
        <v>0</v>
      </c>
    </row>
    <row r="55" spans="1:4" x14ac:dyDescent="0.25">
      <c r="A55" t="s">
        <v>105</v>
      </c>
      <c r="B55">
        <f>SUM('הכנסות שנתי ה''תשפ"ט'!D44:F45)</f>
        <v>0</v>
      </c>
      <c r="C55">
        <f>SUM('הכנסות שנתי ה''תשפ"ט'!Q44:R45)</f>
        <v>0</v>
      </c>
      <c r="D55">
        <f>SUM('הכנסות שנתי ה''תשפ"ט'!T44:T45)</f>
        <v>0</v>
      </c>
    </row>
    <row r="56" spans="1:4" x14ac:dyDescent="0.25">
      <c r="A56" t="s">
        <v>106</v>
      </c>
      <c r="B56">
        <f>SUM('הכנסות שנתי ה''תש"ץ'!D44:F45)</f>
        <v>0</v>
      </c>
      <c r="C56">
        <f>SUM('הכנסות שנתי ה''תש"ץ'!Q44:R45)</f>
        <v>0</v>
      </c>
      <c r="D56">
        <f>SUM('הכנסות שנתי ה''תש"ץ'!T44:T45)</f>
        <v>0</v>
      </c>
    </row>
    <row r="57" spans="1:4" x14ac:dyDescent="0.25">
      <c r="A57" t="s">
        <v>126</v>
      </c>
      <c r="B57">
        <f>SUM('הכנסות שנתי ה''תשצ"א'!D44:F45)</f>
        <v>0</v>
      </c>
      <c r="C57">
        <f>SUM('הכנסות שנתי ה''תשצ"א'!Q44:R45)</f>
        <v>0</v>
      </c>
      <c r="D57">
        <f>SUM('הכנסות שנתי ה''תשצ"א'!T44:T45)</f>
        <v>0</v>
      </c>
    </row>
    <row r="58" spans="1:4" x14ac:dyDescent="0.25">
      <c r="A58" t="s">
        <v>127</v>
      </c>
      <c r="B58">
        <f>SUM('הכנסות שנתי ה''תשצ"ב'!D44:F45)</f>
        <v>0</v>
      </c>
      <c r="C58">
        <f>SUM('הכנסות שנתי ה''תשצ"ב'!Q44:R45)</f>
        <v>0</v>
      </c>
      <c r="D58">
        <f>SUM('הכנסות שנתי ה''תשצ"ב'!T44:T45)</f>
        <v>0</v>
      </c>
    </row>
    <row r="59" spans="1:4" x14ac:dyDescent="0.25">
      <c r="A59" t="s">
        <v>128</v>
      </c>
      <c r="B59">
        <f>SUM('הכנסות שנתי ה''תשצ"ג'!D44:F45)</f>
        <v>0</v>
      </c>
      <c r="C59">
        <f>SUM('הכנסות שנתי ה''תשצ"ג'!Q44:R45)</f>
        <v>0</v>
      </c>
      <c r="D59">
        <f>SUM('הכנסות שנתי ה''תשצ"ג'!T44:T45)</f>
        <v>0</v>
      </c>
    </row>
    <row r="60" spans="1:4" x14ac:dyDescent="0.25">
      <c r="A60" t="s">
        <v>129</v>
      </c>
      <c r="B60">
        <f>SUM('הכנסות שנתי ה''תשצ"ד'!D44:F45)</f>
        <v>0</v>
      </c>
      <c r="C60">
        <f>SUM('הכנסות שנתי ה''תשצ"ד'!Q44:R45)</f>
        <v>0</v>
      </c>
      <c r="D60">
        <f>SUM('הכנסות שנתי ה''תשצ"ד'!T44:T45)</f>
        <v>0</v>
      </c>
    </row>
    <row r="61" spans="1:4" x14ac:dyDescent="0.25">
      <c r="A61" t="s">
        <v>130</v>
      </c>
      <c r="B61">
        <f>SUM('הכנסות שנתי ה''תשצ"ה'!D44:F45)</f>
        <v>0</v>
      </c>
      <c r="C61">
        <f>SUM('הכנסות שנתי ה''תשצ"ה'!Q44:R45)</f>
        <v>0</v>
      </c>
      <c r="D61">
        <f>SUM('הכנסות שנתי ה''תשצ"ה'!T44:T45)</f>
        <v>0</v>
      </c>
    </row>
    <row r="62" spans="1:4" x14ac:dyDescent="0.25">
      <c r="A62" t="s">
        <v>131</v>
      </c>
      <c r="B62">
        <f>SUM('הכנסות שנתי ה''תשצ"ו'!D44:F45)</f>
        <v>0</v>
      </c>
      <c r="C62">
        <f>SUM('הכנסות שנתי ה''תשצ"ו'!Q44:R45)</f>
        <v>0</v>
      </c>
      <c r="D62">
        <f>SUM('הכנסות שנתי ה''תשצ"ו'!T44:T45)</f>
        <v>0</v>
      </c>
    </row>
    <row r="63" spans="1:4" x14ac:dyDescent="0.25">
      <c r="A63" t="s">
        <v>132</v>
      </c>
      <c r="B63">
        <f>SUM('הכנסות שנתי ה''תשצ"ז'!D44:F45)</f>
        <v>0</v>
      </c>
      <c r="C63">
        <f>SUM('הכנסות שנתי ה''תשצ"ז'!Q44:R45)</f>
        <v>0</v>
      </c>
      <c r="D63">
        <f>SUM('הכנסות שנתי ה''תשצ"ז'!T44:T45)</f>
        <v>0</v>
      </c>
    </row>
    <row r="64" spans="1:4" x14ac:dyDescent="0.25">
      <c r="A64" t="s">
        <v>133</v>
      </c>
      <c r="B64">
        <f>SUM('הכנסות שנתי ה''תשצ"ח'!D44:F45)</f>
        <v>0</v>
      </c>
      <c r="C64">
        <f>SUM('הכנסות שנתי ה''תשצ"ח'!Q44:R45)</f>
        <v>0</v>
      </c>
      <c r="D64">
        <f>SUM('הכנסות שנתי ה''תשצ"ח'!T44:T45)</f>
        <v>0</v>
      </c>
    </row>
    <row r="65" spans="1:4" x14ac:dyDescent="0.25">
      <c r="A65" t="s">
        <v>134</v>
      </c>
      <c r="B65">
        <f>SUM('הכנסות שנתי ה''תשצ"ט'!D44:F45)</f>
        <v>0</v>
      </c>
      <c r="C65">
        <f>SUM('הכנסות שנתי ה''תשצ"ט'!Q44:R45)</f>
        <v>0</v>
      </c>
      <c r="D65">
        <f>SUM('הכנסות שנתי ה''תשצ"ט'!T44:T45)</f>
        <v>0</v>
      </c>
    </row>
    <row r="66" spans="1:4" x14ac:dyDescent="0.25">
      <c r="A66" t="s">
        <v>135</v>
      </c>
      <c r="B66">
        <f>SUM('הכנסות שנתי ה''תת'!D44:F45)</f>
        <v>0</v>
      </c>
      <c r="C66">
        <f>SUM('הכנסות שנתי ה''תת'!Q44:R45)</f>
        <v>0</v>
      </c>
      <c r="D66">
        <f>SUM('הכנסות שנתי ה''תת'!T44:T45)</f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832E2-EB0E-476F-B3AA-244A74818261}">
  <dimension ref="A1:V28"/>
  <sheetViews>
    <sheetView rightToLeft="1" zoomScale="90" zoomScaleNormal="90" workbookViewId="0">
      <selection activeCell="A5" sqref="A5:B5"/>
    </sheetView>
  </sheetViews>
  <sheetFormatPr defaultRowHeight="13.8" x14ac:dyDescent="0.25"/>
  <cols>
    <col min="1" max="1" width="10.59765625" bestFit="1" customWidth="1"/>
    <col min="2" max="2" width="16.3984375" bestFit="1" customWidth="1"/>
    <col min="3" max="3" width="9.69921875" bestFit="1" customWidth="1"/>
    <col min="4" max="4" width="12" bestFit="1" customWidth="1"/>
    <col min="5" max="5" width="10" style="15" bestFit="1" customWidth="1"/>
    <col min="6" max="8" width="8.8984375" style="15" bestFit="1" customWidth="1"/>
    <col min="9" max="19" width="8.796875" style="15"/>
    <col min="20" max="20" width="13.59765625" bestFit="1" customWidth="1"/>
    <col min="21" max="21" width="13.69921875" bestFit="1" customWidth="1"/>
    <col min="22" max="22" width="10.09765625" bestFit="1" customWidth="1"/>
  </cols>
  <sheetData>
    <row r="1" spans="1:22" ht="13.8" customHeight="1" x14ac:dyDescent="0.25">
      <c r="A1" s="283" t="s">
        <v>125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13"/>
    </row>
    <row r="2" spans="1:22" ht="13.8" customHeight="1" x14ac:dyDescent="0.25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13"/>
    </row>
    <row r="3" spans="1:22" ht="13.8" customHeight="1" x14ac:dyDescent="0.25">
      <c r="A3" s="283"/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13"/>
    </row>
    <row r="4" spans="1:22" ht="17.399999999999999" x14ac:dyDescent="0.25">
      <c r="A4" s="284" t="s">
        <v>20</v>
      </c>
      <c r="B4" s="284"/>
      <c r="C4" s="16" t="s">
        <v>21</v>
      </c>
      <c r="D4" s="16" t="s">
        <v>15</v>
      </c>
      <c r="E4" s="285" t="s">
        <v>16</v>
      </c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16" t="s">
        <v>22</v>
      </c>
      <c r="U4" s="21" t="s">
        <v>17</v>
      </c>
    </row>
    <row r="5" spans="1:22" x14ac:dyDescent="0.25">
      <c r="A5" s="282"/>
      <c r="B5" s="282"/>
      <c r="C5" s="17"/>
      <c r="D5" s="75"/>
      <c r="E5" s="76"/>
      <c r="F5" s="77"/>
      <c r="G5" s="77"/>
      <c r="H5" s="77"/>
      <c r="I5" s="78"/>
      <c r="J5" s="77"/>
      <c r="K5" s="78"/>
      <c r="L5" s="77"/>
      <c r="M5" s="77"/>
      <c r="N5" s="77"/>
      <c r="O5" s="77"/>
      <c r="P5" s="77"/>
      <c r="Q5" s="77"/>
      <c r="R5" s="77"/>
      <c r="S5" s="77"/>
      <c r="T5" s="75">
        <f>SUM(E5:S5)</f>
        <v>0</v>
      </c>
      <c r="U5" s="79">
        <f>SUM(D5-T5)</f>
        <v>0</v>
      </c>
    </row>
    <row r="6" spans="1:22" x14ac:dyDescent="0.25">
      <c r="A6" s="286"/>
      <c r="B6" s="287"/>
      <c r="C6" s="17"/>
      <c r="D6" s="75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5">
        <f>SUM(E6:S6)</f>
        <v>0</v>
      </c>
      <c r="U6" s="79">
        <f t="shared" ref="U6:U25" si="0">SUM(D6-T6)</f>
        <v>0</v>
      </c>
    </row>
    <row r="7" spans="1:22" x14ac:dyDescent="0.25">
      <c r="A7" s="282"/>
      <c r="B7" s="282"/>
      <c r="C7" s="17"/>
      <c r="D7" s="75"/>
      <c r="E7" s="77"/>
      <c r="F7" s="77"/>
      <c r="G7" s="77"/>
      <c r="H7" s="77"/>
      <c r="I7" s="78"/>
      <c r="J7" s="77"/>
      <c r="K7" s="77"/>
      <c r="L7" s="77"/>
      <c r="M7" s="77"/>
      <c r="N7" s="77"/>
      <c r="O7" s="77"/>
      <c r="P7" s="77"/>
      <c r="Q7" s="77"/>
      <c r="R7" s="77"/>
      <c r="S7" s="77"/>
      <c r="T7" s="75">
        <f t="shared" ref="T7:T25" si="1">SUM(E7:S7)</f>
        <v>0</v>
      </c>
      <c r="U7" s="79">
        <f t="shared" si="0"/>
        <v>0</v>
      </c>
    </row>
    <row r="8" spans="1:22" x14ac:dyDescent="0.25">
      <c r="A8" s="282"/>
      <c r="B8" s="282"/>
      <c r="C8" s="33"/>
      <c r="D8" s="80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5">
        <f t="shared" si="1"/>
        <v>0</v>
      </c>
      <c r="U8" s="79">
        <f t="shared" si="0"/>
        <v>0</v>
      </c>
    </row>
    <row r="9" spans="1:22" x14ac:dyDescent="0.25">
      <c r="A9" s="282"/>
      <c r="B9" s="282"/>
      <c r="C9" s="17"/>
      <c r="D9" s="75"/>
      <c r="E9" s="77"/>
      <c r="F9" s="77"/>
      <c r="G9" s="77"/>
      <c r="H9" s="77"/>
      <c r="I9" s="77"/>
      <c r="J9" s="77"/>
      <c r="K9" s="77"/>
      <c r="L9" s="78"/>
      <c r="M9" s="77"/>
      <c r="N9" s="77"/>
      <c r="O9" s="77"/>
      <c r="P9" s="77"/>
      <c r="Q9" s="77"/>
      <c r="R9" s="77"/>
      <c r="S9" s="77"/>
      <c r="T9" s="75">
        <f t="shared" si="1"/>
        <v>0</v>
      </c>
      <c r="U9" s="79">
        <f t="shared" si="0"/>
        <v>0</v>
      </c>
    </row>
    <row r="10" spans="1:22" x14ac:dyDescent="0.25">
      <c r="A10" s="282"/>
      <c r="B10" s="282"/>
      <c r="C10" s="17"/>
      <c r="D10" s="75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5">
        <f t="shared" si="1"/>
        <v>0</v>
      </c>
      <c r="U10" s="79">
        <f t="shared" si="0"/>
        <v>0</v>
      </c>
    </row>
    <row r="11" spans="1:22" x14ac:dyDescent="0.25">
      <c r="A11" s="282"/>
      <c r="B11" s="282"/>
      <c r="C11" s="17"/>
      <c r="D11" s="75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5">
        <f t="shared" si="1"/>
        <v>0</v>
      </c>
      <c r="U11" s="79">
        <f t="shared" si="0"/>
        <v>0</v>
      </c>
    </row>
    <row r="12" spans="1:22" x14ac:dyDescent="0.25">
      <c r="A12" s="282"/>
      <c r="B12" s="282"/>
      <c r="C12" s="17"/>
      <c r="D12" s="75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5">
        <f t="shared" si="1"/>
        <v>0</v>
      </c>
      <c r="U12" s="79">
        <f t="shared" si="0"/>
        <v>0</v>
      </c>
    </row>
    <row r="13" spans="1:22" x14ac:dyDescent="0.25">
      <c r="A13" s="282"/>
      <c r="B13" s="282"/>
      <c r="C13" s="17"/>
      <c r="D13" s="75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5">
        <f t="shared" si="1"/>
        <v>0</v>
      </c>
      <c r="U13" s="79">
        <f t="shared" si="0"/>
        <v>0</v>
      </c>
    </row>
    <row r="14" spans="1:22" x14ac:dyDescent="0.25">
      <c r="A14" s="282"/>
      <c r="B14" s="282"/>
      <c r="C14" s="17"/>
      <c r="D14" s="75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5">
        <f t="shared" si="1"/>
        <v>0</v>
      </c>
      <c r="U14" s="79">
        <f t="shared" si="0"/>
        <v>0</v>
      </c>
    </row>
    <row r="15" spans="1:22" x14ac:dyDescent="0.25">
      <c r="A15" s="282"/>
      <c r="B15" s="282"/>
      <c r="C15" s="17"/>
      <c r="D15" s="75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5">
        <f t="shared" si="1"/>
        <v>0</v>
      </c>
      <c r="U15" s="79">
        <f t="shared" si="0"/>
        <v>0</v>
      </c>
    </row>
    <row r="16" spans="1:22" x14ac:dyDescent="0.25">
      <c r="A16" s="282"/>
      <c r="B16" s="282"/>
      <c r="C16" s="17"/>
      <c r="D16" s="7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5">
        <f t="shared" si="1"/>
        <v>0</v>
      </c>
      <c r="U16" s="79">
        <f t="shared" si="0"/>
        <v>0</v>
      </c>
    </row>
    <row r="17" spans="1:21" x14ac:dyDescent="0.25">
      <c r="A17" s="282"/>
      <c r="B17" s="282"/>
      <c r="C17" s="17"/>
      <c r="D17" s="75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5">
        <f t="shared" si="1"/>
        <v>0</v>
      </c>
      <c r="U17" s="79">
        <f t="shared" si="0"/>
        <v>0</v>
      </c>
    </row>
    <row r="18" spans="1:21" x14ac:dyDescent="0.25">
      <c r="A18" s="282"/>
      <c r="B18" s="282"/>
      <c r="C18" s="17"/>
      <c r="D18" s="75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5">
        <f t="shared" si="1"/>
        <v>0</v>
      </c>
      <c r="U18" s="79">
        <f t="shared" si="0"/>
        <v>0</v>
      </c>
    </row>
    <row r="19" spans="1:21" x14ac:dyDescent="0.25">
      <c r="A19" s="282"/>
      <c r="B19" s="282"/>
      <c r="C19" s="17"/>
      <c r="D19" s="75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5">
        <f t="shared" si="1"/>
        <v>0</v>
      </c>
      <c r="U19" s="79">
        <f t="shared" si="0"/>
        <v>0</v>
      </c>
    </row>
    <row r="20" spans="1:21" x14ac:dyDescent="0.25">
      <c r="A20" s="282"/>
      <c r="B20" s="282"/>
      <c r="C20" s="17"/>
      <c r="D20" s="75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5">
        <f t="shared" si="1"/>
        <v>0</v>
      </c>
      <c r="U20" s="79">
        <f t="shared" si="0"/>
        <v>0</v>
      </c>
    </row>
    <row r="21" spans="1:21" x14ac:dyDescent="0.25">
      <c r="A21" s="282"/>
      <c r="B21" s="282"/>
      <c r="C21" s="17"/>
      <c r="D21" s="75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5">
        <f t="shared" si="1"/>
        <v>0</v>
      </c>
      <c r="U21" s="79">
        <f t="shared" si="0"/>
        <v>0</v>
      </c>
    </row>
    <row r="22" spans="1:21" x14ac:dyDescent="0.25">
      <c r="A22" s="282"/>
      <c r="B22" s="282"/>
      <c r="C22" s="17"/>
      <c r="D22" s="75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5">
        <f t="shared" si="1"/>
        <v>0</v>
      </c>
      <c r="U22" s="79">
        <f t="shared" si="0"/>
        <v>0</v>
      </c>
    </row>
    <row r="23" spans="1:21" x14ac:dyDescent="0.25">
      <c r="A23" s="282"/>
      <c r="B23" s="282"/>
      <c r="C23" s="17"/>
      <c r="D23" s="75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5">
        <f t="shared" si="1"/>
        <v>0</v>
      </c>
      <c r="U23" s="79">
        <f t="shared" si="0"/>
        <v>0</v>
      </c>
    </row>
    <row r="24" spans="1:21" x14ac:dyDescent="0.25">
      <c r="A24" s="282"/>
      <c r="B24" s="282"/>
      <c r="C24" s="17"/>
      <c r="D24" s="75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5">
        <f t="shared" si="1"/>
        <v>0</v>
      </c>
      <c r="U24" s="79">
        <f t="shared" si="0"/>
        <v>0</v>
      </c>
    </row>
    <row r="25" spans="1:21" x14ac:dyDescent="0.25">
      <c r="A25" s="282"/>
      <c r="B25" s="282"/>
      <c r="C25" s="17"/>
      <c r="D25" s="75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5">
        <f t="shared" si="1"/>
        <v>0</v>
      </c>
      <c r="U25" s="79">
        <f t="shared" si="0"/>
        <v>0</v>
      </c>
    </row>
    <row r="26" spans="1:21" ht="27.6" x14ac:dyDescent="0.25">
      <c r="A26" s="19" t="s">
        <v>18</v>
      </c>
      <c r="B26" s="20" t="s">
        <v>19</v>
      </c>
      <c r="C26" s="276"/>
      <c r="D26" s="277"/>
      <c r="E26" s="277"/>
      <c r="F26" s="277"/>
      <c r="G26" s="277"/>
      <c r="H26" s="277"/>
      <c r="I26" s="277"/>
      <c r="J26" s="277"/>
      <c r="K26" s="277"/>
      <c r="L26" s="277"/>
      <c r="M26" s="277"/>
      <c r="N26" s="277"/>
      <c r="O26" s="277"/>
      <c r="P26" s="277"/>
      <c r="Q26" s="277"/>
      <c r="R26" s="277"/>
      <c r="S26" s="277"/>
      <c r="T26" s="277"/>
      <c r="U26" s="278"/>
    </row>
    <row r="27" spans="1:21" x14ac:dyDescent="0.25">
      <c r="A27" s="20">
        <f>SUM(D5:D25)</f>
        <v>0</v>
      </c>
      <c r="B27" s="20">
        <f>SUM(U5:U25)</f>
        <v>0</v>
      </c>
      <c r="C27" s="279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0"/>
      <c r="T27" s="280"/>
      <c r="U27" s="281"/>
    </row>
    <row r="28" spans="1:21" ht="34.799999999999997" x14ac:dyDescent="0.25">
      <c r="A28" s="25" t="s">
        <v>22</v>
      </c>
      <c r="B28" s="24">
        <f>SUM(T5:T25)</f>
        <v>0</v>
      </c>
      <c r="C28" s="12"/>
      <c r="D28" s="12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2"/>
      <c r="U28" s="12"/>
    </row>
  </sheetData>
  <mergeCells count="25">
    <mergeCell ref="A7:B7"/>
    <mergeCell ref="A1:U3"/>
    <mergeCell ref="A4:B4"/>
    <mergeCell ref="E4:S4"/>
    <mergeCell ref="A5:B5"/>
    <mergeCell ref="A6: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C26:U27"/>
    <mergeCell ref="A20:B20"/>
    <mergeCell ref="A21:B21"/>
    <mergeCell ref="A22:B22"/>
    <mergeCell ref="A23:B23"/>
    <mergeCell ref="A24:B24"/>
    <mergeCell ref="A25:B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64246-13EF-4FE3-B8B7-597A9917BE4B}">
  <dimension ref="A1:V47"/>
  <sheetViews>
    <sheetView rightToLeft="1" zoomScale="90" zoomScaleNormal="90" workbookViewId="0">
      <selection activeCell="A5" sqref="A5:B5"/>
    </sheetView>
  </sheetViews>
  <sheetFormatPr defaultRowHeight="13.8" x14ac:dyDescent="0.25"/>
  <cols>
    <col min="1" max="1" width="10.59765625" bestFit="1" customWidth="1"/>
    <col min="2" max="2" width="17.796875" customWidth="1"/>
    <col min="3" max="3" width="11.796875" bestFit="1" customWidth="1"/>
    <col min="4" max="4" width="9.09765625" bestFit="1" customWidth="1"/>
    <col min="5" max="19" width="8.796875" style="15"/>
    <col min="20" max="20" width="13.5" bestFit="1" customWidth="1"/>
    <col min="21" max="21" width="13.59765625" bestFit="1" customWidth="1"/>
    <col min="22" max="22" width="10.09765625" bestFit="1" customWidth="1"/>
  </cols>
  <sheetData>
    <row r="1" spans="1:22" ht="13.8" customHeight="1" x14ac:dyDescent="0.25">
      <c r="A1" s="283" t="s">
        <v>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13"/>
    </row>
    <row r="2" spans="1:22" ht="13.8" customHeight="1" x14ac:dyDescent="0.25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13"/>
    </row>
    <row r="3" spans="1:22" ht="13.8" customHeight="1" x14ac:dyDescent="0.25">
      <c r="A3" s="283"/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13"/>
    </row>
    <row r="4" spans="1:22" ht="17.399999999999999" x14ac:dyDescent="0.25">
      <c r="A4" s="284" t="s">
        <v>20</v>
      </c>
      <c r="B4" s="284"/>
      <c r="C4" s="16" t="s">
        <v>21</v>
      </c>
      <c r="D4" s="16" t="s">
        <v>15</v>
      </c>
      <c r="E4" s="285" t="s">
        <v>16</v>
      </c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16" t="s">
        <v>22</v>
      </c>
      <c r="U4" s="21" t="s">
        <v>17</v>
      </c>
    </row>
    <row r="5" spans="1:22" x14ac:dyDescent="0.25">
      <c r="A5" s="286"/>
      <c r="B5" s="287"/>
      <c r="C5" s="17"/>
      <c r="D5" s="17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7">
        <f>SUM(E5:S5)</f>
        <v>0</v>
      </c>
      <c r="U5" s="22">
        <f t="shared" ref="U5:U7" si="0">SUM(D5-T5)</f>
        <v>0</v>
      </c>
    </row>
    <row r="6" spans="1:22" x14ac:dyDescent="0.25">
      <c r="A6" s="282"/>
      <c r="B6" s="282"/>
      <c r="C6" s="17"/>
      <c r="D6" s="17"/>
      <c r="E6" s="18"/>
      <c r="F6" s="18"/>
      <c r="G6" s="18"/>
      <c r="H6" s="18"/>
      <c r="I6" s="34"/>
      <c r="J6" s="18"/>
      <c r="K6" s="18"/>
      <c r="L6" s="18"/>
      <c r="M6" s="18"/>
      <c r="N6" s="18"/>
      <c r="O6" s="18"/>
      <c r="P6" s="18"/>
      <c r="Q6" s="18"/>
      <c r="R6" s="18"/>
      <c r="S6" s="18"/>
      <c r="T6" s="17">
        <f t="shared" ref="T6:T24" si="1">SUM(E6:S6)</f>
        <v>0</v>
      </c>
      <c r="U6" s="22">
        <f t="shared" si="0"/>
        <v>0</v>
      </c>
    </row>
    <row r="7" spans="1:22" x14ac:dyDescent="0.25">
      <c r="A7" s="282"/>
      <c r="B7" s="282"/>
      <c r="C7" s="33"/>
      <c r="D7" s="33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7">
        <f t="shared" si="1"/>
        <v>0</v>
      </c>
      <c r="U7" s="22">
        <f t="shared" si="0"/>
        <v>0</v>
      </c>
    </row>
    <row r="8" spans="1:22" x14ac:dyDescent="0.25">
      <c r="A8" s="282"/>
      <c r="B8" s="282"/>
      <c r="C8" s="17"/>
      <c r="D8" s="17"/>
      <c r="E8" s="18"/>
      <c r="F8" s="18"/>
      <c r="G8" s="18"/>
      <c r="H8" s="18"/>
      <c r="I8" s="18"/>
      <c r="J8" s="18"/>
      <c r="K8" s="18"/>
      <c r="L8" s="34"/>
      <c r="M8" s="18"/>
      <c r="N8" s="18"/>
      <c r="O8" s="18"/>
      <c r="P8" s="18"/>
      <c r="Q8" s="18"/>
      <c r="R8" s="18"/>
      <c r="S8" s="18"/>
      <c r="T8" s="17">
        <f t="shared" si="1"/>
        <v>0</v>
      </c>
      <c r="U8" s="22">
        <f t="shared" ref="U8:U24" si="2">SUM(D8-T8)</f>
        <v>0</v>
      </c>
    </row>
    <row r="9" spans="1:22" x14ac:dyDescent="0.25">
      <c r="A9" s="282"/>
      <c r="B9" s="282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7">
        <f t="shared" si="1"/>
        <v>0</v>
      </c>
      <c r="U9" s="22">
        <f t="shared" si="2"/>
        <v>0</v>
      </c>
    </row>
    <row r="10" spans="1:22" x14ac:dyDescent="0.25">
      <c r="A10" s="282"/>
      <c r="B10" s="282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7">
        <f t="shared" si="1"/>
        <v>0</v>
      </c>
      <c r="U10" s="22">
        <f t="shared" si="2"/>
        <v>0</v>
      </c>
    </row>
    <row r="11" spans="1:22" x14ac:dyDescent="0.25">
      <c r="A11" s="282"/>
      <c r="B11" s="282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7">
        <f t="shared" si="1"/>
        <v>0</v>
      </c>
      <c r="U11" s="22">
        <f t="shared" si="2"/>
        <v>0</v>
      </c>
    </row>
    <row r="12" spans="1:22" x14ac:dyDescent="0.25">
      <c r="A12" s="282"/>
      <c r="B12" s="282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7">
        <f t="shared" si="1"/>
        <v>0</v>
      </c>
      <c r="U12" s="22">
        <f t="shared" si="2"/>
        <v>0</v>
      </c>
    </row>
    <row r="13" spans="1:22" x14ac:dyDescent="0.25">
      <c r="A13" s="282"/>
      <c r="B13" s="282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7">
        <f t="shared" si="1"/>
        <v>0</v>
      </c>
      <c r="U13" s="22">
        <f t="shared" si="2"/>
        <v>0</v>
      </c>
    </row>
    <row r="14" spans="1:22" x14ac:dyDescent="0.25">
      <c r="A14" s="282"/>
      <c r="B14" s="282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7">
        <f t="shared" si="1"/>
        <v>0</v>
      </c>
      <c r="U14" s="22">
        <f t="shared" si="2"/>
        <v>0</v>
      </c>
    </row>
    <row r="15" spans="1:22" x14ac:dyDescent="0.25">
      <c r="A15" s="282"/>
      <c r="B15" s="282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7">
        <f t="shared" si="1"/>
        <v>0</v>
      </c>
      <c r="U15" s="22">
        <f t="shared" si="2"/>
        <v>0</v>
      </c>
    </row>
    <row r="16" spans="1:22" x14ac:dyDescent="0.25">
      <c r="A16" s="282"/>
      <c r="B16" s="282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7">
        <f t="shared" si="1"/>
        <v>0</v>
      </c>
      <c r="U16" s="22">
        <f t="shared" si="2"/>
        <v>0</v>
      </c>
    </row>
    <row r="17" spans="1:21" x14ac:dyDescent="0.25">
      <c r="A17" s="282"/>
      <c r="B17" s="282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7">
        <f t="shared" si="1"/>
        <v>0</v>
      </c>
      <c r="U17" s="22">
        <f t="shared" si="2"/>
        <v>0</v>
      </c>
    </row>
    <row r="18" spans="1:21" x14ac:dyDescent="0.25">
      <c r="A18" s="282"/>
      <c r="B18" s="282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7">
        <f t="shared" si="1"/>
        <v>0</v>
      </c>
      <c r="U18" s="22">
        <f t="shared" si="2"/>
        <v>0</v>
      </c>
    </row>
    <row r="19" spans="1:21" x14ac:dyDescent="0.25">
      <c r="A19" s="282"/>
      <c r="B19" s="282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7">
        <f t="shared" si="1"/>
        <v>0</v>
      </c>
      <c r="U19" s="22">
        <f t="shared" si="2"/>
        <v>0</v>
      </c>
    </row>
    <row r="20" spans="1:21" x14ac:dyDescent="0.25">
      <c r="A20" s="282"/>
      <c r="B20" s="282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7">
        <f t="shared" si="1"/>
        <v>0</v>
      </c>
      <c r="U20" s="22">
        <f t="shared" si="2"/>
        <v>0</v>
      </c>
    </row>
    <row r="21" spans="1:21" x14ac:dyDescent="0.25">
      <c r="A21" s="282"/>
      <c r="B21" s="282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7">
        <f t="shared" si="1"/>
        <v>0</v>
      </c>
      <c r="U21" s="22">
        <f t="shared" si="2"/>
        <v>0</v>
      </c>
    </row>
    <row r="22" spans="1:21" x14ac:dyDescent="0.25">
      <c r="A22" s="282"/>
      <c r="B22" s="282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7">
        <f t="shared" si="1"/>
        <v>0</v>
      </c>
      <c r="U22" s="22">
        <f t="shared" si="2"/>
        <v>0</v>
      </c>
    </row>
    <row r="23" spans="1:21" x14ac:dyDescent="0.25">
      <c r="A23" s="282"/>
      <c r="B23" s="282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7">
        <f t="shared" si="1"/>
        <v>0</v>
      </c>
      <c r="U23" s="22">
        <f t="shared" si="2"/>
        <v>0</v>
      </c>
    </row>
    <row r="24" spans="1:21" x14ac:dyDescent="0.25">
      <c r="A24" s="282"/>
      <c r="B24" s="282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7">
        <f t="shared" si="1"/>
        <v>0</v>
      </c>
      <c r="U24" s="22">
        <f t="shared" si="2"/>
        <v>0</v>
      </c>
    </row>
    <row r="25" spans="1:21" ht="33.6" customHeight="1" x14ac:dyDescent="0.25">
      <c r="A25" s="19" t="s">
        <v>18</v>
      </c>
      <c r="B25" s="19" t="s">
        <v>19</v>
      </c>
      <c r="C25" s="276"/>
      <c r="D25" s="277"/>
      <c r="E25" s="277"/>
      <c r="F25" s="277"/>
      <c r="G25" s="277"/>
      <c r="H25" s="277"/>
      <c r="I25" s="277"/>
      <c r="J25" s="277"/>
      <c r="K25" s="277"/>
      <c r="L25" s="277"/>
      <c r="M25" s="277"/>
      <c r="N25" s="277"/>
      <c r="O25" s="277"/>
      <c r="P25" s="277"/>
      <c r="Q25" s="277"/>
      <c r="R25" s="277"/>
      <c r="S25" s="277"/>
      <c r="T25" s="277"/>
      <c r="U25" s="278"/>
    </row>
    <row r="26" spans="1:21" x14ac:dyDescent="0.25">
      <c r="A26" s="20">
        <f>SUM(D5:D24)</f>
        <v>0</v>
      </c>
      <c r="B26" s="20">
        <f>SUM(U5:U24)</f>
        <v>0</v>
      </c>
      <c r="C26" s="279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281"/>
    </row>
    <row r="27" spans="1:21" ht="34.799999999999997" x14ac:dyDescent="0.25">
      <c r="A27" s="25" t="s">
        <v>22</v>
      </c>
      <c r="B27" s="24">
        <f>SUM(T5:T24)</f>
        <v>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1" x14ac:dyDescent="0.25"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21" x14ac:dyDescent="0.25"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21" x14ac:dyDescent="0.25"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1" x14ac:dyDescent="0.25"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1" x14ac:dyDescent="0.25"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</sheetData>
  <mergeCells count="24">
    <mergeCell ref="C25:U26"/>
    <mergeCell ref="A20:B20"/>
    <mergeCell ref="A21:B21"/>
    <mergeCell ref="A22:B22"/>
    <mergeCell ref="A23:B23"/>
    <mergeCell ref="A24:B24"/>
    <mergeCell ref="A1:U3"/>
    <mergeCell ref="A4:B4"/>
    <mergeCell ref="A18:B18"/>
    <mergeCell ref="A5:B5"/>
    <mergeCell ref="A6:B6"/>
    <mergeCell ref="A7:B7"/>
    <mergeCell ref="E4:S4"/>
    <mergeCell ref="A12:B12"/>
    <mergeCell ref="A13:B13"/>
    <mergeCell ref="A14:B14"/>
    <mergeCell ref="A15:B15"/>
    <mergeCell ref="A19:B19"/>
    <mergeCell ref="A8:B8"/>
    <mergeCell ref="A9:B9"/>
    <mergeCell ref="A10:B10"/>
    <mergeCell ref="A11:B11"/>
    <mergeCell ref="A16:B16"/>
    <mergeCell ref="A17:B17"/>
  </mergeCells>
  <pageMargins left="0.7" right="0.7" top="0.75" bottom="0.75" header="0.3" footer="0.3"/>
  <pageSetup paperSize="9" orientation="portrait" r:id="rId1"/>
  <ignoredErrors>
    <ignoredError sqref="T5:T7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2632-8EF9-4C8D-A156-13F985A44D7C}">
  <dimension ref="A1:C100"/>
  <sheetViews>
    <sheetView rightToLeft="1" workbookViewId="0">
      <selection activeCell="D1" sqref="D1"/>
    </sheetView>
  </sheetViews>
  <sheetFormatPr defaultRowHeight="13.8" x14ac:dyDescent="0.25"/>
  <cols>
    <col min="1" max="1" width="11.5" bestFit="1" customWidth="1"/>
  </cols>
  <sheetData>
    <row r="1" spans="1:3" x14ac:dyDescent="0.25">
      <c r="A1" s="17" t="s">
        <v>137</v>
      </c>
      <c r="B1" s="17" t="s">
        <v>138</v>
      </c>
      <c r="C1" s="17" t="s">
        <v>49</v>
      </c>
    </row>
    <row r="2" spans="1:3" x14ac:dyDescent="0.25">
      <c r="A2" s="17"/>
      <c r="B2" s="17"/>
      <c r="C2" s="17"/>
    </row>
    <row r="3" spans="1:3" x14ac:dyDescent="0.25">
      <c r="A3" s="17"/>
      <c r="B3" s="17"/>
      <c r="C3" s="17"/>
    </row>
    <row r="4" spans="1:3" x14ac:dyDescent="0.25">
      <c r="A4" s="17"/>
      <c r="B4" s="17"/>
      <c r="C4" s="17"/>
    </row>
    <row r="5" spans="1:3" x14ac:dyDescent="0.25">
      <c r="A5" s="17"/>
      <c r="B5" s="17"/>
      <c r="C5" s="17"/>
    </row>
    <row r="6" spans="1:3" x14ac:dyDescent="0.25">
      <c r="A6" s="17"/>
      <c r="B6" s="17"/>
      <c r="C6" s="17"/>
    </row>
    <row r="7" spans="1:3" x14ac:dyDescent="0.25">
      <c r="A7" s="17"/>
      <c r="B7" s="17"/>
      <c r="C7" s="17"/>
    </row>
    <row r="8" spans="1:3" x14ac:dyDescent="0.25">
      <c r="A8" s="17"/>
      <c r="B8" s="17"/>
      <c r="C8" s="17"/>
    </row>
    <row r="9" spans="1:3" x14ac:dyDescent="0.25">
      <c r="A9" s="17"/>
      <c r="B9" s="17"/>
      <c r="C9" s="17"/>
    </row>
    <row r="10" spans="1:3" x14ac:dyDescent="0.25">
      <c r="A10" s="17"/>
      <c r="B10" s="17"/>
      <c r="C10" s="17"/>
    </row>
    <row r="11" spans="1:3" x14ac:dyDescent="0.25">
      <c r="A11" s="17"/>
      <c r="B11" s="17"/>
      <c r="C11" s="17"/>
    </row>
    <row r="12" spans="1:3" x14ac:dyDescent="0.25">
      <c r="A12" s="17"/>
      <c r="B12" s="17"/>
      <c r="C12" s="17"/>
    </row>
    <row r="13" spans="1:3" x14ac:dyDescent="0.25">
      <c r="A13" s="17"/>
      <c r="B13" s="17"/>
      <c r="C13" s="17"/>
    </row>
    <row r="14" spans="1:3" x14ac:dyDescent="0.25">
      <c r="A14" s="17"/>
      <c r="B14" s="17"/>
      <c r="C14" s="17"/>
    </row>
    <row r="15" spans="1:3" x14ac:dyDescent="0.25">
      <c r="A15" s="17"/>
      <c r="B15" s="17"/>
      <c r="C15" s="17"/>
    </row>
    <row r="16" spans="1:3" x14ac:dyDescent="0.25">
      <c r="A16" s="17"/>
      <c r="B16" s="17"/>
      <c r="C16" s="17"/>
    </row>
    <row r="17" spans="1:3" x14ac:dyDescent="0.25">
      <c r="A17" s="17"/>
      <c r="B17" s="17"/>
      <c r="C17" s="17"/>
    </row>
    <row r="18" spans="1:3" x14ac:dyDescent="0.25">
      <c r="A18" s="17"/>
      <c r="B18" s="17"/>
      <c r="C18" s="17"/>
    </row>
    <row r="19" spans="1:3" x14ac:dyDescent="0.25">
      <c r="A19" s="17"/>
      <c r="B19" s="17"/>
      <c r="C19" s="17"/>
    </row>
    <row r="20" spans="1:3" x14ac:dyDescent="0.25">
      <c r="A20" s="17"/>
      <c r="B20" s="17"/>
      <c r="C20" s="17"/>
    </row>
    <row r="21" spans="1:3" x14ac:dyDescent="0.25">
      <c r="A21" s="17"/>
      <c r="B21" s="17"/>
      <c r="C21" s="17"/>
    </row>
    <row r="22" spans="1:3" x14ac:dyDescent="0.25">
      <c r="A22" s="17"/>
      <c r="B22" s="17"/>
      <c r="C22" s="17"/>
    </row>
    <row r="23" spans="1:3" x14ac:dyDescent="0.25">
      <c r="A23" s="17"/>
      <c r="B23" s="17"/>
      <c r="C23" s="17"/>
    </row>
    <row r="24" spans="1:3" x14ac:dyDescent="0.25">
      <c r="A24" s="17"/>
      <c r="B24" s="17"/>
      <c r="C24" s="17"/>
    </row>
    <row r="25" spans="1:3" x14ac:dyDescent="0.25">
      <c r="A25" s="17"/>
      <c r="B25" s="17"/>
      <c r="C25" s="17"/>
    </row>
    <row r="26" spans="1:3" x14ac:dyDescent="0.25">
      <c r="A26" s="17"/>
      <c r="B26" s="17"/>
      <c r="C26" s="17"/>
    </row>
    <row r="27" spans="1:3" x14ac:dyDescent="0.25">
      <c r="A27" s="17"/>
      <c r="B27" s="17"/>
      <c r="C27" s="17"/>
    </row>
    <row r="28" spans="1:3" x14ac:dyDescent="0.25">
      <c r="A28" s="17"/>
      <c r="B28" s="17"/>
      <c r="C28" s="17"/>
    </row>
    <row r="29" spans="1:3" x14ac:dyDescent="0.25">
      <c r="A29" s="17"/>
      <c r="B29" s="17"/>
      <c r="C29" s="17"/>
    </row>
    <row r="30" spans="1:3" x14ac:dyDescent="0.25">
      <c r="A30" s="17"/>
      <c r="B30" s="17"/>
      <c r="C30" s="17"/>
    </row>
    <row r="31" spans="1:3" x14ac:dyDescent="0.25">
      <c r="A31" s="17"/>
      <c r="B31" s="17"/>
      <c r="C31" s="17"/>
    </row>
    <row r="32" spans="1:3" x14ac:dyDescent="0.25">
      <c r="A32" s="17"/>
      <c r="B32" s="17"/>
      <c r="C32" s="17"/>
    </row>
    <row r="33" spans="1:3" x14ac:dyDescent="0.25">
      <c r="A33" s="17"/>
      <c r="B33" s="17"/>
      <c r="C33" s="17"/>
    </row>
    <row r="34" spans="1:3" x14ac:dyDescent="0.25">
      <c r="A34" s="17"/>
      <c r="B34" s="17"/>
      <c r="C34" s="17"/>
    </row>
    <row r="35" spans="1:3" x14ac:dyDescent="0.25">
      <c r="A35" s="17"/>
      <c r="B35" s="17"/>
      <c r="C35" s="17"/>
    </row>
    <row r="36" spans="1:3" x14ac:dyDescent="0.25">
      <c r="A36" s="17"/>
      <c r="B36" s="17"/>
      <c r="C36" s="17"/>
    </row>
    <row r="37" spans="1:3" x14ac:dyDescent="0.25">
      <c r="A37" s="17"/>
      <c r="B37" s="17"/>
      <c r="C37" s="17"/>
    </row>
    <row r="38" spans="1:3" x14ac:dyDescent="0.25">
      <c r="A38" s="17"/>
      <c r="B38" s="17"/>
      <c r="C38" s="17"/>
    </row>
    <row r="39" spans="1:3" x14ac:dyDescent="0.25">
      <c r="A39" s="17"/>
      <c r="B39" s="17"/>
      <c r="C39" s="17"/>
    </row>
    <row r="40" spans="1:3" x14ac:dyDescent="0.25">
      <c r="A40" s="17"/>
      <c r="B40" s="17"/>
      <c r="C40" s="17"/>
    </row>
    <row r="41" spans="1:3" x14ac:dyDescent="0.25">
      <c r="A41" s="17"/>
      <c r="B41" s="17"/>
      <c r="C41" s="17"/>
    </row>
    <row r="42" spans="1:3" x14ac:dyDescent="0.25">
      <c r="A42" s="17"/>
      <c r="B42" s="17"/>
      <c r="C42" s="17"/>
    </row>
    <row r="43" spans="1:3" x14ac:dyDescent="0.25">
      <c r="A43" s="17"/>
      <c r="B43" s="17"/>
      <c r="C43" s="17"/>
    </row>
    <row r="44" spans="1:3" x14ac:dyDescent="0.25">
      <c r="A44" s="17"/>
      <c r="B44" s="17"/>
      <c r="C44" s="17"/>
    </row>
    <row r="45" spans="1:3" x14ac:dyDescent="0.25">
      <c r="A45" s="17"/>
      <c r="B45" s="17"/>
      <c r="C45" s="17"/>
    </row>
    <row r="46" spans="1:3" x14ac:dyDescent="0.25">
      <c r="A46" s="17"/>
      <c r="B46" s="17"/>
      <c r="C46" s="17"/>
    </row>
    <row r="47" spans="1:3" x14ac:dyDescent="0.25">
      <c r="A47" s="17"/>
      <c r="B47" s="17"/>
      <c r="C47" s="17"/>
    </row>
    <row r="48" spans="1:3" x14ac:dyDescent="0.25">
      <c r="A48" s="17"/>
      <c r="B48" s="17"/>
      <c r="C48" s="17"/>
    </row>
    <row r="49" spans="1:3" x14ac:dyDescent="0.25">
      <c r="A49" s="17"/>
      <c r="B49" s="17"/>
      <c r="C49" s="17"/>
    </row>
    <row r="50" spans="1:3" x14ac:dyDescent="0.25">
      <c r="A50" s="17"/>
      <c r="B50" s="17"/>
      <c r="C50" s="17"/>
    </row>
    <row r="51" spans="1:3" x14ac:dyDescent="0.25">
      <c r="A51" s="17"/>
      <c r="B51" s="17"/>
      <c r="C51" s="17"/>
    </row>
    <row r="52" spans="1:3" x14ac:dyDescent="0.25">
      <c r="A52" s="17"/>
      <c r="B52" s="17"/>
      <c r="C52" s="17"/>
    </row>
    <row r="53" spans="1:3" x14ac:dyDescent="0.25">
      <c r="A53" s="17"/>
      <c r="B53" s="17"/>
      <c r="C53" s="17"/>
    </row>
    <row r="54" spans="1:3" x14ac:dyDescent="0.25">
      <c r="A54" s="17"/>
      <c r="B54" s="17"/>
      <c r="C54" s="17"/>
    </row>
    <row r="55" spans="1:3" x14ac:dyDescent="0.25">
      <c r="A55" s="17"/>
      <c r="B55" s="17"/>
      <c r="C55" s="17"/>
    </row>
    <row r="56" spans="1:3" x14ac:dyDescent="0.25">
      <c r="A56" s="17"/>
      <c r="B56" s="17"/>
      <c r="C56" s="17"/>
    </row>
    <row r="57" spans="1:3" x14ac:dyDescent="0.25">
      <c r="A57" s="17"/>
      <c r="B57" s="17"/>
      <c r="C57" s="17"/>
    </row>
    <row r="58" spans="1:3" x14ac:dyDescent="0.25">
      <c r="A58" s="17"/>
      <c r="B58" s="17"/>
      <c r="C58" s="17"/>
    </row>
    <row r="59" spans="1:3" x14ac:dyDescent="0.25">
      <c r="A59" s="17"/>
      <c r="B59" s="17"/>
      <c r="C59" s="17"/>
    </row>
    <row r="60" spans="1:3" x14ac:dyDescent="0.25">
      <c r="A60" s="17"/>
      <c r="B60" s="17"/>
      <c r="C60" s="17"/>
    </row>
    <row r="61" spans="1:3" x14ac:dyDescent="0.25">
      <c r="A61" s="17"/>
      <c r="B61" s="17"/>
      <c r="C61" s="17"/>
    </row>
    <row r="62" spans="1:3" x14ac:dyDescent="0.25">
      <c r="A62" s="17"/>
      <c r="B62" s="17"/>
      <c r="C62" s="17"/>
    </row>
    <row r="63" spans="1:3" x14ac:dyDescent="0.25">
      <c r="A63" s="17"/>
      <c r="B63" s="17"/>
      <c r="C63" s="17"/>
    </row>
    <row r="64" spans="1:3" x14ac:dyDescent="0.25">
      <c r="A64" s="17"/>
      <c r="B64" s="17"/>
      <c r="C64" s="17"/>
    </row>
    <row r="65" spans="1:3" x14ac:dyDescent="0.25">
      <c r="A65" s="17"/>
      <c r="B65" s="17"/>
      <c r="C65" s="17"/>
    </row>
    <row r="66" spans="1:3" x14ac:dyDescent="0.25">
      <c r="A66" s="17"/>
      <c r="B66" s="17"/>
      <c r="C66" s="17"/>
    </row>
    <row r="67" spans="1:3" x14ac:dyDescent="0.25">
      <c r="A67" s="17"/>
      <c r="B67" s="17"/>
      <c r="C67" s="17"/>
    </row>
    <row r="68" spans="1:3" x14ac:dyDescent="0.25">
      <c r="A68" s="17"/>
      <c r="B68" s="17"/>
      <c r="C68" s="17"/>
    </row>
    <row r="69" spans="1:3" x14ac:dyDescent="0.25">
      <c r="A69" s="17"/>
      <c r="B69" s="17"/>
      <c r="C69" s="17"/>
    </row>
    <row r="70" spans="1:3" x14ac:dyDescent="0.25">
      <c r="A70" s="17"/>
      <c r="B70" s="17"/>
      <c r="C70" s="17"/>
    </row>
    <row r="71" spans="1:3" x14ac:dyDescent="0.25">
      <c r="A71" s="17"/>
      <c r="B71" s="17"/>
      <c r="C71" s="17"/>
    </row>
    <row r="72" spans="1:3" x14ac:dyDescent="0.25">
      <c r="A72" s="17"/>
      <c r="B72" s="17"/>
      <c r="C72" s="17"/>
    </row>
    <row r="73" spans="1:3" x14ac:dyDescent="0.25">
      <c r="A73" s="17"/>
      <c r="B73" s="17"/>
      <c r="C73" s="17"/>
    </row>
    <row r="74" spans="1:3" x14ac:dyDescent="0.25">
      <c r="A74" s="17"/>
      <c r="B74" s="17"/>
      <c r="C74" s="17"/>
    </row>
    <row r="75" spans="1:3" x14ac:dyDescent="0.25">
      <c r="A75" s="17"/>
      <c r="B75" s="17"/>
      <c r="C75" s="17"/>
    </row>
    <row r="76" spans="1:3" x14ac:dyDescent="0.25">
      <c r="A76" s="17"/>
      <c r="B76" s="17"/>
      <c r="C76" s="17"/>
    </row>
    <row r="77" spans="1:3" x14ac:dyDescent="0.25">
      <c r="A77" s="17"/>
      <c r="B77" s="17"/>
      <c r="C77" s="17"/>
    </row>
    <row r="78" spans="1:3" x14ac:dyDescent="0.25">
      <c r="A78" s="17"/>
      <c r="B78" s="17"/>
      <c r="C78" s="17"/>
    </row>
    <row r="79" spans="1:3" x14ac:dyDescent="0.25">
      <c r="A79" s="17"/>
      <c r="B79" s="17"/>
      <c r="C79" s="17"/>
    </row>
    <row r="80" spans="1:3" x14ac:dyDescent="0.25">
      <c r="A80" s="17"/>
      <c r="B80" s="17"/>
      <c r="C80" s="17"/>
    </row>
    <row r="81" spans="1:3" x14ac:dyDescent="0.25">
      <c r="A81" s="17"/>
      <c r="B81" s="17"/>
      <c r="C81" s="17"/>
    </row>
    <row r="82" spans="1:3" x14ac:dyDescent="0.25">
      <c r="A82" s="17"/>
      <c r="B82" s="17"/>
      <c r="C82" s="17"/>
    </row>
    <row r="83" spans="1:3" x14ac:dyDescent="0.25">
      <c r="A83" s="17"/>
      <c r="B83" s="17"/>
      <c r="C83" s="17"/>
    </row>
    <row r="84" spans="1:3" x14ac:dyDescent="0.25">
      <c r="A84" s="17"/>
      <c r="B84" s="17"/>
      <c r="C84" s="17"/>
    </row>
    <row r="85" spans="1:3" x14ac:dyDescent="0.25">
      <c r="A85" s="17"/>
      <c r="B85" s="17"/>
      <c r="C85" s="17"/>
    </row>
    <row r="86" spans="1:3" x14ac:dyDescent="0.25">
      <c r="A86" s="17"/>
      <c r="B86" s="17"/>
      <c r="C86" s="17"/>
    </row>
    <row r="87" spans="1:3" x14ac:dyDescent="0.25">
      <c r="A87" s="17"/>
      <c r="B87" s="17"/>
      <c r="C87" s="17"/>
    </row>
    <row r="88" spans="1:3" x14ac:dyDescent="0.25">
      <c r="A88" s="17"/>
      <c r="B88" s="17"/>
      <c r="C88" s="17"/>
    </row>
    <row r="89" spans="1:3" x14ac:dyDescent="0.25">
      <c r="A89" s="17"/>
      <c r="B89" s="17"/>
      <c r="C89" s="17"/>
    </row>
    <row r="90" spans="1:3" x14ac:dyDescent="0.25">
      <c r="A90" s="17"/>
      <c r="B90" s="17"/>
      <c r="C90" s="17"/>
    </row>
    <row r="91" spans="1:3" x14ac:dyDescent="0.25">
      <c r="A91" s="17"/>
      <c r="B91" s="17"/>
      <c r="C91" s="17"/>
    </row>
    <row r="92" spans="1:3" x14ac:dyDescent="0.25">
      <c r="A92" s="17"/>
      <c r="B92" s="17"/>
      <c r="C92" s="17"/>
    </row>
    <row r="93" spans="1:3" x14ac:dyDescent="0.25">
      <c r="A93" s="17"/>
      <c r="B93" s="17"/>
      <c r="C93" s="17"/>
    </row>
    <row r="94" spans="1:3" x14ac:dyDescent="0.25">
      <c r="A94" s="17"/>
      <c r="B94" s="17"/>
      <c r="C94" s="17"/>
    </row>
    <row r="95" spans="1:3" x14ac:dyDescent="0.25">
      <c r="A95" s="17"/>
      <c r="B95" s="17"/>
      <c r="C95" s="17"/>
    </row>
    <row r="96" spans="1:3" x14ac:dyDescent="0.25">
      <c r="A96" s="17"/>
      <c r="B96" s="17"/>
      <c r="C96" s="17"/>
    </row>
    <row r="97" spans="1:3" x14ac:dyDescent="0.25">
      <c r="A97" s="17"/>
      <c r="B97" s="17"/>
      <c r="C97" s="17"/>
    </row>
    <row r="98" spans="1:3" x14ac:dyDescent="0.25">
      <c r="A98" s="17"/>
      <c r="B98" s="17"/>
      <c r="C98" s="17"/>
    </row>
    <row r="99" spans="1:3" x14ac:dyDescent="0.25">
      <c r="A99" s="17"/>
      <c r="B99" s="17"/>
      <c r="C99" s="17"/>
    </row>
    <row r="100" spans="1:3" x14ac:dyDescent="0.25">
      <c r="A100" s="17"/>
      <c r="B100" s="17"/>
      <c r="C100" s="1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4D35F-CA78-4E5E-820E-EB42EC4E43AC}">
  <dimension ref="A1:AZ104"/>
  <sheetViews>
    <sheetView rightToLeft="1" topLeftCell="A3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554" priority="58" operator="greaterThan">
      <formula>45199</formula>
    </cfRule>
    <cfRule type="cellIs" dxfId="553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552" priority="33" operator="greaterThan">
      <formula>45199</formula>
    </cfRule>
    <cfRule type="cellIs" dxfId="551" priority="34" operator="between">
      <formula>2000</formula>
      <formula>2040</formula>
    </cfRule>
  </conditionalFormatting>
  <conditionalFormatting sqref="B25:B40">
    <cfRule type="cellIs" dxfId="550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{13812D5C-249A-4E07-A512-B462D668DF93}</x14:id>
        </ext>
      </extLst>
    </cfRule>
  </conditionalFormatting>
  <conditionalFormatting sqref="E5:E20">
    <cfRule type="cellIs" dxfId="549" priority="57" operator="between">
      <formula>2000</formula>
      <formula>2040</formula>
    </cfRule>
    <cfRule type="cellIs" dxfId="548" priority="56" operator="greaterThan">
      <formula>45199</formula>
    </cfRule>
    <cfRule type="cellIs" dxfId="547" priority="55" operator="greaterThan">
      <formula>45227</formula>
    </cfRule>
  </conditionalFormatting>
  <conditionalFormatting sqref="E25:E40 H25:H40 K25:K40">
    <cfRule type="cellIs" dxfId="546" priority="35" operator="greaterThan">
      <formula>45227</formula>
    </cfRule>
    <cfRule type="cellIs" dxfId="545" priority="36" operator="greaterThan">
      <formula>45199</formula>
    </cfRule>
  </conditionalFormatting>
  <conditionalFormatting sqref="E25:E40">
    <cfRule type="cellIs" dxfId="544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543" priority="52" operator="greaterThan">
      <formula>45227</formula>
    </cfRule>
    <cfRule type="cellIs" dxfId="542" priority="26" operator="greaterThan">
      <formula>45258</formula>
    </cfRule>
    <cfRule type="cellIs" dxfId="541" priority="54" operator="between">
      <formula>2000</formula>
      <formula>2040</formula>
    </cfRule>
    <cfRule type="cellIs" dxfId="540" priority="53" operator="greaterThan">
      <formula>45199</formula>
    </cfRule>
  </conditionalFormatting>
  <conditionalFormatting sqref="H25:H40 E25:E40 B25:B40 K25:K40">
    <cfRule type="cellIs" dxfId="539" priority="32" operator="greaterThan">
      <formula>45227</formula>
    </cfRule>
  </conditionalFormatting>
  <conditionalFormatting sqref="H25:H40">
    <cfRule type="cellIs" dxfId="538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537" priority="25" operator="greaterThan">
      <formula>45285</formula>
    </cfRule>
    <cfRule type="cellIs" dxfId="536" priority="49" operator="greaterThan">
      <formula>45227</formula>
    </cfRule>
    <cfRule type="cellIs" dxfId="535" priority="50" operator="greaterThan">
      <formula>45199</formula>
    </cfRule>
    <cfRule type="cellIs" dxfId="534" priority="51" operator="between">
      <formula>2000</formula>
      <formula>2040</formula>
    </cfRule>
  </conditionalFormatting>
  <conditionalFormatting sqref="K25:K40">
    <cfRule type="cellIs" dxfId="533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532" priority="24" operator="greaterThan">
      <formula>45313</formula>
    </cfRule>
    <cfRule type="cellIs" dxfId="531" priority="46" operator="greaterThan">
      <formula>45227</formula>
    </cfRule>
    <cfRule type="cellIs" dxfId="530" priority="48" operator="between">
      <formula>2000</formula>
      <formula>2040</formula>
    </cfRule>
    <cfRule type="cellIs" dxfId="529" priority="47" operator="greaterThan">
      <formula>45199</formula>
    </cfRule>
  </conditionalFormatting>
  <conditionalFormatting sqref="N25:N40">
    <cfRule type="cellIs" dxfId="528" priority="27" operator="greaterThan">
      <formula>45517</formula>
    </cfRule>
    <cfRule type="cellIs" dxfId="527" priority="39" operator="between">
      <formula>2000</formula>
      <formula>2040</formula>
    </cfRule>
    <cfRule type="cellIs" dxfId="526" priority="38" operator="greaterThan">
      <formula>45199</formula>
    </cfRule>
    <cfRule type="cellIs" dxfId="525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524" priority="43" operator="greaterThan">
      <formula>45227</formula>
    </cfRule>
    <cfRule type="cellIs" dxfId="523" priority="44" operator="greaterThan">
      <formula>45199</formula>
    </cfRule>
    <cfRule type="cellIs" dxfId="522" priority="45" operator="between">
      <formula>2000</formula>
      <formula>2040</formula>
    </cfRule>
    <cfRule type="cellIs" dxfId="521" priority="23" operator="greaterThan">
      <formula>45346</formula>
    </cfRule>
  </conditionalFormatting>
  <conditionalFormatting sqref="Q25:Q40">
    <cfRule type="cellIs" dxfId="520" priority="40" operator="greaterThan">
      <formula>45227</formula>
    </cfRule>
    <cfRule type="cellIs" dxfId="519" priority="41" operator="greaterThan">
      <formula>45199</formula>
    </cfRule>
    <cfRule type="cellIs" dxfId="518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{687FF05C-2211-4AA4-ACE8-62D685C6D204}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{4732C029-5B21-427D-B39E-427EE0ECA53A}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{2961BC97-AFBB-4FE7-9B93-5293DFACF965}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812D5C-249A-4E07-A512-B462D668DF9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01DFDB57-8433-4AE8-99E8-57A916DF2468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687FF05C-2211-4AA4-ACE8-62D685C6D2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A38A78B6-42FA-4E71-B4E8-BFAF977D2E11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4732C029-5B21-427D-B39E-427EE0ECA53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784F3887-E2DC-49C8-806A-3A952A171333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2961BC97-AFBB-4FE7-9B93-5293DFACF96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D4F0-D1A0-4ED9-AED5-831CF19CA358}">
  <dimension ref="A1:AZ104"/>
  <sheetViews>
    <sheetView rightToLeft="1" topLeftCell="A2" zoomScaleNormal="100" workbookViewId="0">
      <selection activeCell="C6" sqref="C6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517" priority="58" operator="greaterThan">
      <formula>45199</formula>
    </cfRule>
    <cfRule type="cellIs" dxfId="516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515" priority="33" operator="greaterThan">
      <formula>45199</formula>
    </cfRule>
    <cfRule type="cellIs" dxfId="514" priority="34" operator="between">
      <formula>2000</formula>
      <formula>2040</formula>
    </cfRule>
  </conditionalFormatting>
  <conditionalFormatting sqref="B25:B40">
    <cfRule type="cellIs" dxfId="513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{72FADB0B-4C91-4467-8A3D-3266A86D28B5}</x14:id>
        </ext>
      </extLst>
    </cfRule>
  </conditionalFormatting>
  <conditionalFormatting sqref="E5:E20">
    <cfRule type="cellIs" dxfId="512" priority="57" operator="between">
      <formula>2000</formula>
      <formula>2040</formula>
    </cfRule>
    <cfRule type="cellIs" dxfId="511" priority="56" operator="greaterThan">
      <formula>45199</formula>
    </cfRule>
    <cfRule type="cellIs" dxfId="510" priority="55" operator="greaterThan">
      <formula>45227</formula>
    </cfRule>
  </conditionalFormatting>
  <conditionalFormatting sqref="E25:E40 H25:H40 K25:K40">
    <cfRule type="cellIs" dxfId="509" priority="35" operator="greaterThan">
      <formula>45227</formula>
    </cfRule>
    <cfRule type="cellIs" dxfId="508" priority="36" operator="greaterThan">
      <formula>45199</formula>
    </cfRule>
  </conditionalFormatting>
  <conditionalFormatting sqref="E25:E40">
    <cfRule type="cellIs" dxfId="507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506" priority="52" operator="greaterThan">
      <formula>45227</formula>
    </cfRule>
    <cfRule type="cellIs" dxfId="505" priority="26" operator="greaterThan">
      <formula>45258</formula>
    </cfRule>
    <cfRule type="cellIs" dxfId="504" priority="54" operator="between">
      <formula>2000</formula>
      <formula>2040</formula>
    </cfRule>
    <cfRule type="cellIs" dxfId="503" priority="53" operator="greaterThan">
      <formula>45199</formula>
    </cfRule>
  </conditionalFormatting>
  <conditionalFormatting sqref="H25:H40 E25:E40 B25:B40 K25:K40">
    <cfRule type="cellIs" dxfId="502" priority="32" operator="greaterThan">
      <formula>45227</formula>
    </cfRule>
  </conditionalFormatting>
  <conditionalFormatting sqref="H25:H40">
    <cfRule type="cellIs" dxfId="501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500" priority="25" operator="greaterThan">
      <formula>45285</formula>
    </cfRule>
    <cfRule type="cellIs" dxfId="499" priority="49" operator="greaterThan">
      <formula>45227</formula>
    </cfRule>
    <cfRule type="cellIs" dxfId="498" priority="50" operator="greaterThan">
      <formula>45199</formula>
    </cfRule>
    <cfRule type="cellIs" dxfId="497" priority="51" operator="between">
      <formula>2000</formula>
      <formula>2040</formula>
    </cfRule>
  </conditionalFormatting>
  <conditionalFormatting sqref="K25:K40">
    <cfRule type="cellIs" dxfId="496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495" priority="24" operator="greaterThan">
      <formula>45313</formula>
    </cfRule>
    <cfRule type="cellIs" dxfId="494" priority="46" operator="greaterThan">
      <formula>45227</formula>
    </cfRule>
    <cfRule type="cellIs" dxfId="493" priority="48" operator="between">
      <formula>2000</formula>
      <formula>2040</formula>
    </cfRule>
    <cfRule type="cellIs" dxfId="492" priority="47" operator="greaterThan">
      <formula>45199</formula>
    </cfRule>
  </conditionalFormatting>
  <conditionalFormatting sqref="N25:N40">
    <cfRule type="cellIs" dxfId="491" priority="27" operator="greaterThan">
      <formula>45517</formula>
    </cfRule>
    <cfRule type="cellIs" dxfId="490" priority="39" operator="between">
      <formula>2000</formula>
      <formula>2040</formula>
    </cfRule>
    <cfRule type="cellIs" dxfId="489" priority="38" operator="greaterThan">
      <formula>45199</formula>
    </cfRule>
    <cfRule type="cellIs" dxfId="488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487" priority="43" operator="greaterThan">
      <formula>45227</formula>
    </cfRule>
    <cfRule type="cellIs" dxfId="486" priority="44" operator="greaterThan">
      <formula>45199</formula>
    </cfRule>
    <cfRule type="cellIs" dxfId="485" priority="45" operator="between">
      <formula>2000</formula>
      <formula>2040</formula>
    </cfRule>
    <cfRule type="cellIs" dxfId="484" priority="23" operator="greaterThan">
      <formula>45346</formula>
    </cfRule>
  </conditionalFormatting>
  <conditionalFormatting sqref="Q25:Q40">
    <cfRule type="cellIs" dxfId="483" priority="40" operator="greaterThan">
      <formula>45227</formula>
    </cfRule>
    <cfRule type="cellIs" dxfId="482" priority="41" operator="greaterThan">
      <formula>45199</formula>
    </cfRule>
    <cfRule type="cellIs" dxfId="481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{5E1DDD35-EB46-4DDE-B22A-1A3425F36EE2}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{0EDC9ED1-AC4A-4319-84DD-545585C86E54}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{374B4173-4A2F-439A-9261-FAF265BD4EC7}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FADB0B-4C91-4467-8A3D-3266A86D28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B5B41517-0E92-4C97-89C0-B634FB240ED9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5E1DDD35-EB46-4DDE-B22A-1A3425F36E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18984F57-5060-4627-AC40-7AD971AE73B2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0EDC9ED1-AC4A-4319-84DD-545585C86E5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070C275B-3094-40DB-BE23-99A424395AF5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374B4173-4A2F-439A-9261-FAF265BD4E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E638-131F-43CC-A0CC-A449AB01728D}">
  <dimension ref="A1:AZ103"/>
  <sheetViews>
    <sheetView rightToLeft="1" topLeftCell="A28" zoomScaleNormal="100" workbookViewId="0">
      <selection activeCell="M12" sqref="M12"/>
    </sheetView>
  </sheetViews>
  <sheetFormatPr defaultRowHeight="13.8" x14ac:dyDescent="0.25"/>
  <cols>
    <col min="1" max="1" width="15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3.796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7.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</cols>
  <sheetData>
    <row r="1" spans="1:52" ht="74.400000000000006" customHeight="1" thickBot="1" x14ac:dyDescent="1.6">
      <c r="A1" s="307" t="s">
        <v>1</v>
      </c>
      <c r="B1" s="308"/>
      <c r="C1" s="308"/>
      <c r="D1" s="308"/>
      <c r="E1" s="308"/>
      <c r="F1" s="308"/>
      <c r="G1" s="308"/>
      <c r="H1" s="308"/>
      <c r="I1" s="309"/>
      <c r="J1" s="310">
        <f>SUM(P43)</f>
        <v>0</v>
      </c>
      <c r="K1" s="310"/>
      <c r="L1" s="310"/>
      <c r="M1" s="310"/>
      <c r="N1" s="310"/>
      <c r="O1" s="310"/>
      <c r="P1" s="310"/>
      <c r="Q1" s="310"/>
      <c r="R1" s="311"/>
      <c r="S1" s="312"/>
      <c r="T1" s="313"/>
      <c r="U1" s="313"/>
      <c r="V1" s="313"/>
      <c r="W1" s="313"/>
      <c r="X1" s="313"/>
      <c r="Y1" s="314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</row>
    <row r="2" spans="1:52" ht="14.4" thickBot="1" x14ac:dyDescent="0.3">
      <c r="A2" s="221" t="s">
        <v>75</v>
      </c>
      <c r="B2" s="222"/>
      <c r="C2" s="223"/>
      <c r="D2" s="221" t="s">
        <v>76</v>
      </c>
      <c r="E2" s="222"/>
      <c r="F2" s="223"/>
      <c r="G2" s="221" t="s">
        <v>77</v>
      </c>
      <c r="H2" s="222"/>
      <c r="I2" s="223"/>
      <c r="J2" s="221" t="s">
        <v>78</v>
      </c>
      <c r="K2" s="222"/>
      <c r="L2" s="223"/>
      <c r="M2" s="128" t="s">
        <v>79</v>
      </c>
      <c r="N2" s="129"/>
      <c r="O2" s="130"/>
      <c r="P2" s="128" t="s">
        <v>80</v>
      </c>
      <c r="Q2" s="129"/>
      <c r="R2" s="130"/>
      <c r="S2" s="128" t="s">
        <v>81</v>
      </c>
      <c r="T2" s="129"/>
      <c r="U2" s="130"/>
      <c r="V2" s="127"/>
      <c r="W2" s="131" t="s">
        <v>23</v>
      </c>
      <c r="X2" s="132"/>
      <c r="Y2" s="296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</row>
    <row r="3" spans="1:52" ht="14.4" thickBot="1" x14ac:dyDescent="0.3">
      <c r="A3" s="56" t="s">
        <v>74</v>
      </c>
      <c r="B3" s="41" t="s">
        <v>0</v>
      </c>
      <c r="C3" s="40" t="s">
        <v>49</v>
      </c>
      <c r="D3" s="39" t="s">
        <v>74</v>
      </c>
      <c r="E3" s="41" t="s">
        <v>0</v>
      </c>
      <c r="F3" s="40" t="s">
        <v>49</v>
      </c>
      <c r="G3" s="39" t="s">
        <v>74</v>
      </c>
      <c r="H3" s="41" t="s">
        <v>0</v>
      </c>
      <c r="I3" s="40" t="s">
        <v>49</v>
      </c>
      <c r="J3" s="39" t="s">
        <v>74</v>
      </c>
      <c r="K3" s="41" t="s">
        <v>0</v>
      </c>
      <c r="L3" s="40" t="s">
        <v>49</v>
      </c>
      <c r="M3" s="39" t="s">
        <v>74</v>
      </c>
      <c r="N3" s="41" t="s">
        <v>0</v>
      </c>
      <c r="O3" s="40" t="s">
        <v>49</v>
      </c>
      <c r="P3" s="39" t="s">
        <v>74</v>
      </c>
      <c r="Q3" s="41" t="s">
        <v>0</v>
      </c>
      <c r="R3" s="40" t="s">
        <v>49</v>
      </c>
      <c r="S3" s="39" t="s">
        <v>74</v>
      </c>
      <c r="T3" s="41" t="s">
        <v>0</v>
      </c>
      <c r="U3" s="40" t="s">
        <v>49</v>
      </c>
      <c r="V3" s="127"/>
      <c r="W3" s="134"/>
      <c r="X3" s="135"/>
      <c r="Y3" s="29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</row>
    <row r="4" spans="1:52" ht="17.399999999999999" x14ac:dyDescent="0.25">
      <c r="A4" s="57" t="s">
        <v>43</v>
      </c>
      <c r="B4" s="10">
        <v>45186</v>
      </c>
      <c r="C4" s="27">
        <v>50</v>
      </c>
      <c r="D4" s="3" t="s">
        <v>6</v>
      </c>
      <c r="E4" s="10">
        <v>45215</v>
      </c>
      <c r="F4" s="27">
        <v>846</v>
      </c>
      <c r="G4" s="9" t="s">
        <v>3</v>
      </c>
      <c r="H4" s="10">
        <v>45245</v>
      </c>
      <c r="I4" s="27">
        <v>500</v>
      </c>
      <c r="J4" s="3" t="s">
        <v>63</v>
      </c>
      <c r="K4" s="10">
        <v>45274</v>
      </c>
      <c r="L4" s="27">
        <v>20</v>
      </c>
      <c r="M4" s="3" t="s">
        <v>3</v>
      </c>
      <c r="N4" s="10">
        <v>45303</v>
      </c>
      <c r="O4" s="27">
        <v>500</v>
      </c>
      <c r="P4" s="3" t="s">
        <v>26</v>
      </c>
      <c r="Q4" s="10">
        <v>45332</v>
      </c>
      <c r="R4" s="27">
        <v>1350</v>
      </c>
      <c r="S4" s="3" t="s">
        <v>26</v>
      </c>
      <c r="T4" s="11">
        <v>45363</v>
      </c>
      <c r="U4" s="27">
        <v>1550</v>
      </c>
      <c r="V4" s="127"/>
      <c r="W4" s="300" t="s">
        <v>49</v>
      </c>
      <c r="X4" s="301"/>
      <c r="Y4" s="302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</row>
    <row r="5" spans="1:52" x14ac:dyDescent="0.25">
      <c r="A5" s="58" t="s">
        <v>26</v>
      </c>
      <c r="B5" s="11">
        <v>45188</v>
      </c>
      <c r="C5" s="8">
        <v>1101</v>
      </c>
      <c r="D5" s="3" t="s">
        <v>3</v>
      </c>
      <c r="E5" s="11">
        <v>45217</v>
      </c>
      <c r="F5" s="8">
        <v>400</v>
      </c>
      <c r="G5" s="3" t="s">
        <v>26</v>
      </c>
      <c r="H5" s="11">
        <v>45247</v>
      </c>
      <c r="I5" s="8">
        <v>1250</v>
      </c>
      <c r="J5" s="3" t="s">
        <v>3</v>
      </c>
      <c r="K5" s="11">
        <v>45273</v>
      </c>
      <c r="L5" s="8">
        <v>500</v>
      </c>
      <c r="M5" s="3" t="s">
        <v>65</v>
      </c>
      <c r="N5" s="11">
        <v>45304</v>
      </c>
      <c r="O5" s="8">
        <v>20</v>
      </c>
      <c r="P5" s="3" t="s">
        <v>3</v>
      </c>
      <c r="Q5" s="11">
        <v>45335</v>
      </c>
      <c r="R5" s="8">
        <v>500</v>
      </c>
      <c r="S5" s="3" t="s">
        <v>3</v>
      </c>
      <c r="T5" s="11">
        <v>45363</v>
      </c>
      <c r="U5" s="8">
        <v>500</v>
      </c>
      <c r="V5" s="127"/>
      <c r="W5" s="52">
        <v>5</v>
      </c>
      <c r="X5" s="52">
        <v>27</v>
      </c>
      <c r="Y5" s="52">
        <v>154.6</v>
      </c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</row>
    <row r="6" spans="1:52" x14ac:dyDescent="0.25">
      <c r="A6" s="58" t="s">
        <v>10</v>
      </c>
      <c r="B6" s="11">
        <v>45189</v>
      </c>
      <c r="C6" s="8">
        <v>150</v>
      </c>
      <c r="D6" s="3" t="s">
        <v>27</v>
      </c>
      <c r="E6" s="11">
        <v>45219</v>
      </c>
      <c r="F6" s="8">
        <v>261</v>
      </c>
      <c r="G6" s="3" t="s">
        <v>46</v>
      </c>
      <c r="H6" s="11">
        <v>45248</v>
      </c>
      <c r="I6" s="8">
        <v>100</v>
      </c>
      <c r="J6" s="3" t="s">
        <v>10</v>
      </c>
      <c r="K6" s="11">
        <v>45277</v>
      </c>
      <c r="L6" s="8">
        <v>150</v>
      </c>
      <c r="M6" s="3" t="s">
        <v>66</v>
      </c>
      <c r="N6" s="11">
        <v>45304</v>
      </c>
      <c r="O6" s="8">
        <v>2750</v>
      </c>
      <c r="P6" s="3" t="s">
        <v>40</v>
      </c>
      <c r="Q6" s="11">
        <v>45336</v>
      </c>
      <c r="R6" s="8">
        <v>336</v>
      </c>
      <c r="S6" s="3" t="s">
        <v>10</v>
      </c>
      <c r="T6" s="11">
        <v>45368</v>
      </c>
      <c r="U6" s="8">
        <v>150</v>
      </c>
      <c r="V6" s="127"/>
      <c r="W6" s="52">
        <v>195</v>
      </c>
      <c r="X6" s="52">
        <v>366.98</v>
      </c>
      <c r="Y6" s="52">
        <v>100</v>
      </c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</row>
    <row r="7" spans="1:52" x14ac:dyDescent="0.25">
      <c r="A7" s="58" t="s">
        <v>44</v>
      </c>
      <c r="B7" s="11">
        <v>45189</v>
      </c>
      <c r="C7" s="8">
        <v>100</v>
      </c>
      <c r="D7" s="3" t="s">
        <v>35</v>
      </c>
      <c r="E7" s="11">
        <v>45221</v>
      </c>
      <c r="F7" s="8">
        <v>100</v>
      </c>
      <c r="G7" s="3" t="s">
        <v>10</v>
      </c>
      <c r="H7" s="11">
        <v>45249</v>
      </c>
      <c r="I7" s="8">
        <v>100</v>
      </c>
      <c r="J7" s="3" t="s">
        <v>27</v>
      </c>
      <c r="K7" s="11">
        <v>45280</v>
      </c>
      <c r="L7" s="8">
        <v>261</v>
      </c>
      <c r="M7" s="3" t="s">
        <v>26</v>
      </c>
      <c r="N7" s="11">
        <v>45305</v>
      </c>
      <c r="O7" s="8">
        <v>100</v>
      </c>
      <c r="P7" s="3" t="s">
        <v>10</v>
      </c>
      <c r="Q7" s="11">
        <v>45340</v>
      </c>
      <c r="R7" s="8">
        <v>100</v>
      </c>
      <c r="S7" s="3" t="s">
        <v>27</v>
      </c>
      <c r="T7" s="11">
        <v>45371</v>
      </c>
      <c r="U7" s="8">
        <v>269</v>
      </c>
      <c r="V7" s="127"/>
      <c r="W7" s="52">
        <v>639.9</v>
      </c>
      <c r="X7" s="52">
        <v>150</v>
      </c>
      <c r="Y7" s="52">
        <v>1000</v>
      </c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</row>
    <row r="8" spans="1:52" x14ac:dyDescent="0.25">
      <c r="A8" s="58" t="s">
        <v>45</v>
      </c>
      <c r="B8" s="11">
        <v>45189</v>
      </c>
      <c r="C8" s="8">
        <v>600</v>
      </c>
      <c r="D8" s="3" t="s">
        <v>40</v>
      </c>
      <c r="E8" s="11">
        <v>45224</v>
      </c>
      <c r="F8" s="8">
        <v>336</v>
      </c>
      <c r="G8" s="3" t="s">
        <v>27</v>
      </c>
      <c r="H8" s="11">
        <v>45250</v>
      </c>
      <c r="I8" s="8">
        <v>335</v>
      </c>
      <c r="J8" s="3" t="s">
        <v>3</v>
      </c>
      <c r="K8" s="11">
        <v>45289</v>
      </c>
      <c r="L8" s="8">
        <v>792</v>
      </c>
      <c r="M8" s="3" t="s">
        <v>27</v>
      </c>
      <c r="N8" s="11">
        <v>45311</v>
      </c>
      <c r="O8" s="8">
        <v>269</v>
      </c>
      <c r="P8" s="3" t="s">
        <v>27</v>
      </c>
      <c r="Q8" s="11">
        <v>45342</v>
      </c>
      <c r="R8" s="8">
        <v>269</v>
      </c>
      <c r="S8" s="3" t="s">
        <v>35</v>
      </c>
      <c r="T8" s="11">
        <v>45372</v>
      </c>
      <c r="U8" s="8">
        <v>20</v>
      </c>
      <c r="V8" s="127"/>
      <c r="W8" s="52">
        <v>325.7</v>
      </c>
      <c r="X8" s="52">
        <v>400</v>
      </c>
      <c r="Y8" s="52">
        <v>150</v>
      </c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</row>
    <row r="9" spans="1:52" x14ac:dyDescent="0.25">
      <c r="A9" s="58" t="s">
        <v>46</v>
      </c>
      <c r="B9" s="11">
        <v>45196</v>
      </c>
      <c r="C9" s="8">
        <v>400</v>
      </c>
      <c r="D9" s="3" t="s">
        <v>26</v>
      </c>
      <c r="E9" s="11">
        <v>45226</v>
      </c>
      <c r="F9" s="8">
        <v>200</v>
      </c>
      <c r="G9" s="3" t="s">
        <v>62</v>
      </c>
      <c r="H9" s="11">
        <v>45254</v>
      </c>
      <c r="I9" s="8">
        <v>600</v>
      </c>
      <c r="J9" s="3" t="s">
        <v>47</v>
      </c>
      <c r="K9" s="11">
        <v>45292</v>
      </c>
      <c r="L9" s="8">
        <v>6405</v>
      </c>
      <c r="M9" s="3" t="s">
        <v>10</v>
      </c>
      <c r="N9" s="11">
        <v>45312</v>
      </c>
      <c r="O9" s="8">
        <v>200</v>
      </c>
      <c r="P9" s="3" t="s">
        <v>47</v>
      </c>
      <c r="Q9" s="11">
        <v>45352</v>
      </c>
      <c r="R9" s="8">
        <v>6528</v>
      </c>
      <c r="S9" s="3" t="s">
        <v>71</v>
      </c>
      <c r="T9" s="11">
        <v>45375</v>
      </c>
      <c r="U9" s="8">
        <v>400</v>
      </c>
      <c r="V9" s="127"/>
      <c r="W9" s="52">
        <v>63.6</v>
      </c>
      <c r="X9" s="52">
        <v>500</v>
      </c>
      <c r="Y9" s="52">
        <v>200</v>
      </c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</row>
    <row r="10" spans="1:52" x14ac:dyDescent="0.25">
      <c r="A10" s="58" t="s">
        <v>47</v>
      </c>
      <c r="B10" s="11">
        <v>45200</v>
      </c>
      <c r="C10" s="8">
        <v>5998</v>
      </c>
      <c r="D10" s="3" t="s">
        <v>26</v>
      </c>
      <c r="E10" s="11">
        <v>45232</v>
      </c>
      <c r="F10" s="8">
        <v>550</v>
      </c>
      <c r="G10" s="3" t="s">
        <v>47</v>
      </c>
      <c r="H10" s="11">
        <v>45261</v>
      </c>
      <c r="I10" s="8">
        <v>6154</v>
      </c>
      <c r="J10" s="3" t="s">
        <v>13</v>
      </c>
      <c r="K10" s="11">
        <v>45297</v>
      </c>
      <c r="L10" s="8">
        <v>200</v>
      </c>
      <c r="M10" s="3" t="s">
        <v>26</v>
      </c>
      <c r="N10" s="11">
        <v>45313</v>
      </c>
      <c r="O10" s="8">
        <v>200</v>
      </c>
      <c r="P10" s="3" t="s">
        <v>67</v>
      </c>
      <c r="Q10" s="11">
        <v>45354</v>
      </c>
      <c r="R10" s="8">
        <v>1170</v>
      </c>
      <c r="S10" s="3" t="s">
        <v>26</v>
      </c>
      <c r="T10" s="11">
        <v>45375</v>
      </c>
      <c r="U10" s="8">
        <v>700</v>
      </c>
      <c r="V10" s="127"/>
      <c r="W10" s="52">
        <v>695.5</v>
      </c>
      <c r="X10" s="52">
        <v>500</v>
      </c>
      <c r="Y10" s="52">
        <v>15</v>
      </c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</row>
    <row r="11" spans="1:52" x14ac:dyDescent="0.25">
      <c r="A11" s="58" t="s">
        <v>48</v>
      </c>
      <c r="B11" s="11">
        <v>45202</v>
      </c>
      <c r="C11" s="8">
        <v>200</v>
      </c>
      <c r="D11" s="3" t="s">
        <v>47</v>
      </c>
      <c r="E11" s="11">
        <v>45231</v>
      </c>
      <c r="F11" s="8">
        <v>6405</v>
      </c>
      <c r="G11" s="3" t="s">
        <v>3</v>
      </c>
      <c r="H11" s="11">
        <v>45271</v>
      </c>
      <c r="I11" s="8">
        <v>720</v>
      </c>
      <c r="J11" s="3"/>
      <c r="K11" s="11"/>
      <c r="L11" s="8"/>
      <c r="M11" s="3" t="s">
        <v>47</v>
      </c>
      <c r="N11" s="11">
        <v>45323</v>
      </c>
      <c r="O11" s="8">
        <v>5165</v>
      </c>
      <c r="P11" s="3" t="s">
        <v>70</v>
      </c>
      <c r="Q11" s="11">
        <v>45361</v>
      </c>
      <c r="R11" s="8">
        <v>400</v>
      </c>
      <c r="S11" s="3" t="s">
        <v>72</v>
      </c>
      <c r="T11" s="11">
        <v>45375</v>
      </c>
      <c r="U11" s="8">
        <v>200</v>
      </c>
      <c r="V11" s="127"/>
      <c r="W11" s="52">
        <v>10</v>
      </c>
      <c r="X11" s="52">
        <v>496</v>
      </c>
      <c r="Y11" s="52">
        <v>250</v>
      </c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</row>
    <row r="12" spans="1:52" x14ac:dyDescent="0.25">
      <c r="A12" s="58" t="s">
        <v>46</v>
      </c>
      <c r="B12" s="11">
        <v>45209</v>
      </c>
      <c r="C12" s="8">
        <v>500</v>
      </c>
      <c r="D12" s="3" t="s">
        <v>3</v>
      </c>
      <c r="E12" s="11">
        <v>45239</v>
      </c>
      <c r="F12" s="8">
        <v>720</v>
      </c>
      <c r="G12" s="3"/>
      <c r="H12" s="11"/>
      <c r="I12" s="8"/>
      <c r="J12" s="3"/>
      <c r="K12" s="11"/>
      <c r="L12" s="8"/>
      <c r="M12" s="3" t="s">
        <v>67</v>
      </c>
      <c r="N12" s="11">
        <v>45323</v>
      </c>
      <c r="O12" s="8">
        <v>2340</v>
      </c>
      <c r="P12" s="3"/>
      <c r="Q12" s="11"/>
      <c r="R12" s="8"/>
      <c r="S12" s="3" t="s">
        <v>73</v>
      </c>
      <c r="T12" s="11">
        <v>45375</v>
      </c>
      <c r="U12" s="8">
        <v>100</v>
      </c>
      <c r="V12" s="127"/>
      <c r="W12" s="52">
        <v>277</v>
      </c>
      <c r="X12" s="52">
        <v>768.2</v>
      </c>
      <c r="Y12" s="59">
        <v>600</v>
      </c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</row>
    <row r="13" spans="1:52" x14ac:dyDescent="0.25">
      <c r="A13" s="58" t="s">
        <v>46</v>
      </c>
      <c r="B13" s="11">
        <v>45213</v>
      </c>
      <c r="C13" s="8">
        <v>1050</v>
      </c>
      <c r="D13" s="3" t="s">
        <v>46</v>
      </c>
      <c r="E13" s="11">
        <v>45240</v>
      </c>
      <c r="F13" s="8">
        <v>200</v>
      </c>
      <c r="G13" s="3"/>
      <c r="H13" s="11"/>
      <c r="I13" s="8"/>
      <c r="J13" s="3"/>
      <c r="K13" s="11"/>
      <c r="L13" s="8"/>
      <c r="M13" s="3" t="s">
        <v>3</v>
      </c>
      <c r="N13" s="11">
        <v>45324</v>
      </c>
      <c r="O13" s="8">
        <v>617.4</v>
      </c>
      <c r="P13" s="3"/>
      <c r="Q13" s="11"/>
      <c r="R13" s="8"/>
      <c r="S13" s="3" t="s">
        <v>3</v>
      </c>
      <c r="T13" s="11">
        <v>45377</v>
      </c>
      <c r="U13" s="8">
        <v>846</v>
      </c>
      <c r="V13" s="127"/>
      <c r="W13" s="52">
        <v>300</v>
      </c>
      <c r="X13" s="52">
        <v>20</v>
      </c>
      <c r="Y13" s="59">
        <v>900</v>
      </c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</row>
    <row r="14" spans="1:52" x14ac:dyDescent="0.25">
      <c r="A14" s="58"/>
      <c r="B14" s="1"/>
      <c r="C14" s="4"/>
      <c r="D14" s="9"/>
      <c r="E14" s="1"/>
      <c r="F14" s="4"/>
      <c r="G14" s="3"/>
      <c r="H14" s="1"/>
      <c r="I14" s="4"/>
      <c r="J14" s="3"/>
      <c r="K14" s="1"/>
      <c r="L14" s="4"/>
      <c r="M14" s="3" t="s">
        <v>26</v>
      </c>
      <c r="N14" s="1"/>
      <c r="O14" s="4">
        <v>150</v>
      </c>
      <c r="P14" s="3"/>
      <c r="Q14" s="1"/>
      <c r="R14" s="4"/>
      <c r="S14" s="3" t="s">
        <v>3</v>
      </c>
      <c r="T14" s="11">
        <v>45379</v>
      </c>
      <c r="U14" s="4">
        <v>457</v>
      </c>
      <c r="V14" s="127"/>
      <c r="W14" s="52">
        <v>525.5</v>
      </c>
      <c r="X14" s="52">
        <v>1154.4000000000001</v>
      </c>
      <c r="Y14" s="59">
        <v>150</v>
      </c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</row>
    <row r="15" spans="1:52" x14ac:dyDescent="0.25">
      <c r="A15" s="60"/>
      <c r="B15" s="1"/>
      <c r="C15" s="4"/>
      <c r="D15" s="3"/>
      <c r="E15" s="1"/>
      <c r="F15" s="4"/>
      <c r="G15" s="3"/>
      <c r="H15" s="1"/>
      <c r="I15" s="4"/>
      <c r="J15" s="3"/>
      <c r="K15" s="1"/>
      <c r="L15" s="4"/>
      <c r="M15" s="3" t="s">
        <v>3</v>
      </c>
      <c r="N15" s="1"/>
      <c r="O15" s="4">
        <v>617.4</v>
      </c>
      <c r="P15" s="3"/>
      <c r="Q15" s="1"/>
      <c r="R15" s="4"/>
      <c r="S15" s="3" t="s">
        <v>47</v>
      </c>
      <c r="T15" s="11">
        <v>45383</v>
      </c>
      <c r="U15" s="4">
        <v>5950</v>
      </c>
      <c r="V15" s="127"/>
      <c r="W15" s="52">
        <v>140</v>
      </c>
      <c r="X15" s="52">
        <v>1800</v>
      </c>
      <c r="Y15" s="59">
        <v>150</v>
      </c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</row>
    <row r="16" spans="1:52" x14ac:dyDescent="0.25">
      <c r="A16" s="60"/>
      <c r="B16" s="1"/>
      <c r="C16" s="4"/>
      <c r="D16" s="3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 t="s">
        <v>67</v>
      </c>
      <c r="T16" s="11">
        <v>45386</v>
      </c>
      <c r="U16" s="4">
        <v>1170</v>
      </c>
      <c r="V16" s="127"/>
      <c r="W16" s="52">
        <v>500</v>
      </c>
      <c r="X16" s="52">
        <v>768.3</v>
      </c>
      <c r="Y16" s="59">
        <v>1000</v>
      </c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</row>
    <row r="17" spans="1:52" x14ac:dyDescent="0.25">
      <c r="A17" s="60"/>
      <c r="B17" s="1"/>
      <c r="C17" s="4"/>
      <c r="D17" s="3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 t="s">
        <v>10</v>
      </c>
      <c r="T17" s="11">
        <v>45389</v>
      </c>
      <c r="U17" s="4">
        <v>50</v>
      </c>
      <c r="V17" s="127"/>
      <c r="W17" s="52">
        <v>17.100000000000001</v>
      </c>
      <c r="X17" s="52"/>
      <c r="Y17" s="59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</row>
    <row r="18" spans="1:52" x14ac:dyDescent="0.25">
      <c r="A18" s="60"/>
      <c r="B18" s="1"/>
      <c r="C18" s="4"/>
      <c r="D18" s="3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"/>
      <c r="U18" s="4"/>
      <c r="V18" s="127"/>
      <c r="W18" s="52"/>
      <c r="X18" s="52"/>
      <c r="Y18" s="59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</row>
    <row r="19" spans="1:52" x14ac:dyDescent="0.25">
      <c r="A19" s="60"/>
      <c r="B19" s="1"/>
      <c r="C19" s="4"/>
      <c r="D19" s="3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127"/>
      <c r="W19" s="52"/>
      <c r="X19" s="52"/>
      <c r="Y19" s="59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</row>
    <row r="20" spans="1:52" ht="14.4" thickBot="1" x14ac:dyDescent="0.3">
      <c r="A20" s="224" t="s">
        <v>100</v>
      </c>
      <c r="B20" s="212"/>
      <c r="C20" s="47">
        <f>COUNT(C4:C19)</f>
        <v>10</v>
      </c>
      <c r="D20" s="211"/>
      <c r="E20" s="212"/>
      <c r="F20" s="47">
        <f>COUNT(F4:F19)</f>
        <v>10</v>
      </c>
      <c r="G20" s="224" t="s">
        <v>100</v>
      </c>
      <c r="H20" s="212"/>
      <c r="I20" s="47">
        <f>COUNT(I4:I19)</f>
        <v>8</v>
      </c>
      <c r="J20" s="224" t="s">
        <v>100</v>
      </c>
      <c r="K20" s="212"/>
      <c r="L20" s="47">
        <f>COUNT(L4:L19)</f>
        <v>7</v>
      </c>
      <c r="M20" s="224" t="s">
        <v>100</v>
      </c>
      <c r="N20" s="212"/>
      <c r="O20" s="47">
        <f>COUNT(O4:O19)</f>
        <v>12</v>
      </c>
      <c r="P20" s="224" t="s">
        <v>100</v>
      </c>
      <c r="Q20" s="212"/>
      <c r="R20" s="47">
        <f>COUNT(R4:R19)</f>
        <v>8</v>
      </c>
      <c r="S20" s="224" t="s">
        <v>100</v>
      </c>
      <c r="T20" s="212"/>
      <c r="U20" s="47">
        <f>COUNT(U4:U19)</f>
        <v>14</v>
      </c>
      <c r="V20" s="127"/>
      <c r="W20" s="52"/>
      <c r="X20" s="52"/>
      <c r="Y20" s="59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</row>
    <row r="21" spans="1:52" s="49" customFormat="1" ht="14.4" thickBot="1" x14ac:dyDescent="0.3">
      <c r="A21" s="225" t="s">
        <v>88</v>
      </c>
      <c r="B21" s="138"/>
      <c r="C21" s="48">
        <f>SUM(C4:C19)</f>
        <v>10149</v>
      </c>
      <c r="D21" s="137" t="s">
        <v>88</v>
      </c>
      <c r="E21" s="138"/>
      <c r="F21" s="48">
        <f>SUM(F4:F19)</f>
        <v>10018</v>
      </c>
      <c r="G21" s="137" t="s">
        <v>88</v>
      </c>
      <c r="H21" s="138"/>
      <c r="I21" s="48">
        <f>SUM(I4:I19)</f>
        <v>9759</v>
      </c>
      <c r="J21" s="137" t="s">
        <v>88</v>
      </c>
      <c r="K21" s="138"/>
      <c r="L21" s="48">
        <f>SUM(L4:L19)</f>
        <v>8328</v>
      </c>
      <c r="M21" s="137" t="s">
        <v>88</v>
      </c>
      <c r="N21" s="138"/>
      <c r="O21" s="48">
        <f>SUM(O4:O19)</f>
        <v>12928.8</v>
      </c>
      <c r="P21" s="137" t="s">
        <v>88</v>
      </c>
      <c r="Q21" s="138"/>
      <c r="R21" s="48">
        <f>SUM(R4:R19)</f>
        <v>10653</v>
      </c>
      <c r="S21" s="137" t="s">
        <v>88</v>
      </c>
      <c r="T21" s="138"/>
      <c r="U21" s="48">
        <f>SUM(U4:U19)</f>
        <v>12362</v>
      </c>
      <c r="V21" s="127"/>
      <c r="W21" s="52"/>
      <c r="X21" s="52"/>
      <c r="Y21" s="59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</row>
    <row r="22" spans="1:52" ht="14.4" customHeight="1" thickBot="1" x14ac:dyDescent="0.3">
      <c r="A22" s="128" t="s">
        <v>82</v>
      </c>
      <c r="B22" s="129"/>
      <c r="C22" s="130"/>
      <c r="D22" s="155" t="s">
        <v>83</v>
      </c>
      <c r="E22" s="146"/>
      <c r="F22" s="147"/>
      <c r="G22" s="145" t="s">
        <v>84</v>
      </c>
      <c r="H22" s="146"/>
      <c r="I22" s="147"/>
      <c r="J22" s="145" t="s">
        <v>85</v>
      </c>
      <c r="K22" s="146"/>
      <c r="L22" s="147"/>
      <c r="M22" s="145" t="s">
        <v>86</v>
      </c>
      <c r="N22" s="146"/>
      <c r="O22" s="147"/>
      <c r="P22" s="145" t="s">
        <v>87</v>
      </c>
      <c r="Q22" s="146"/>
      <c r="R22" s="147"/>
      <c r="S22" s="139" t="s">
        <v>95</v>
      </c>
      <c r="T22" s="140"/>
      <c r="U22" s="236"/>
      <c r="V22" s="127"/>
      <c r="W22" s="52"/>
      <c r="X22" s="52"/>
      <c r="Y22" s="59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7"/>
      <c r="AY22" s="127"/>
      <c r="AZ22" s="127"/>
    </row>
    <row r="23" spans="1:52" ht="14.4" customHeight="1" thickBot="1" x14ac:dyDescent="0.3">
      <c r="A23" s="39" t="s">
        <v>74</v>
      </c>
      <c r="B23" s="41" t="s">
        <v>0</v>
      </c>
      <c r="C23" s="40" t="s">
        <v>49</v>
      </c>
      <c r="D23" s="43" t="s">
        <v>74</v>
      </c>
      <c r="E23" s="41" t="s">
        <v>0</v>
      </c>
      <c r="F23" s="40" t="s">
        <v>49</v>
      </c>
      <c r="G23" s="39" t="s">
        <v>74</v>
      </c>
      <c r="H23" s="41" t="s">
        <v>0</v>
      </c>
      <c r="I23" s="40" t="s">
        <v>49</v>
      </c>
      <c r="J23" s="39" t="s">
        <v>74</v>
      </c>
      <c r="K23" s="41" t="s">
        <v>0</v>
      </c>
      <c r="L23" s="40" t="s">
        <v>49</v>
      </c>
      <c r="M23" s="39" t="s">
        <v>74</v>
      </c>
      <c r="N23" s="41" t="s">
        <v>0</v>
      </c>
      <c r="O23" s="40" t="s">
        <v>49</v>
      </c>
      <c r="P23" s="39" t="s">
        <v>74</v>
      </c>
      <c r="Q23" s="41" t="s">
        <v>0</v>
      </c>
      <c r="R23" s="40" t="s">
        <v>49</v>
      </c>
      <c r="S23" s="142"/>
      <c r="T23" s="143"/>
      <c r="U23" s="237"/>
      <c r="V23" s="127"/>
      <c r="W23" s="52"/>
      <c r="X23" s="52"/>
      <c r="Y23" s="59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</row>
    <row r="24" spans="1:52" ht="14.4" customHeight="1" thickBot="1" x14ac:dyDescent="0.3">
      <c r="A24" s="3" t="s">
        <v>3</v>
      </c>
      <c r="B24" s="10">
        <v>45392</v>
      </c>
      <c r="C24" s="30">
        <v>700</v>
      </c>
      <c r="D24" s="31" t="s">
        <v>3</v>
      </c>
      <c r="E24" s="10">
        <v>45424</v>
      </c>
      <c r="F24" s="27">
        <v>700</v>
      </c>
      <c r="G24" s="38" t="s">
        <v>3</v>
      </c>
      <c r="H24" s="10">
        <v>45453</v>
      </c>
      <c r="I24" s="27">
        <v>700</v>
      </c>
      <c r="J24" s="38" t="s">
        <v>3</v>
      </c>
      <c r="K24" s="10">
        <v>45482</v>
      </c>
      <c r="L24" s="27">
        <v>700</v>
      </c>
      <c r="M24" s="29" t="s">
        <v>3</v>
      </c>
      <c r="N24" s="10">
        <v>45511</v>
      </c>
      <c r="O24" s="27">
        <v>700</v>
      </c>
      <c r="P24" s="38" t="s">
        <v>3</v>
      </c>
      <c r="Q24" s="10">
        <v>45545</v>
      </c>
      <c r="R24" s="4">
        <v>700</v>
      </c>
      <c r="S24" s="63" t="s">
        <v>75</v>
      </c>
      <c r="T24" s="35">
        <f>SUM(C21)</f>
        <v>10149</v>
      </c>
      <c r="U24" s="237"/>
      <c r="V24" s="127"/>
      <c r="W24" s="52"/>
      <c r="X24" s="52"/>
      <c r="Y24" s="59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</row>
    <row r="25" spans="1:52" ht="15" customHeight="1" thickTop="1" thickBot="1" x14ac:dyDescent="0.3">
      <c r="A25" s="3" t="s">
        <v>3</v>
      </c>
      <c r="B25" s="11">
        <v>45392</v>
      </c>
      <c r="C25" s="4">
        <v>846</v>
      </c>
      <c r="D25" s="31" t="s">
        <v>26</v>
      </c>
      <c r="E25" s="11">
        <v>45425</v>
      </c>
      <c r="F25" s="8">
        <v>1700</v>
      </c>
      <c r="G25" s="3" t="s">
        <v>27</v>
      </c>
      <c r="H25" s="11">
        <v>45456</v>
      </c>
      <c r="I25" s="8">
        <v>269</v>
      </c>
      <c r="J25" s="3" t="s">
        <v>107</v>
      </c>
      <c r="K25" s="11">
        <v>45484</v>
      </c>
      <c r="L25" s="8">
        <v>400</v>
      </c>
      <c r="M25" s="3" t="s">
        <v>3</v>
      </c>
      <c r="N25" s="11">
        <v>45516</v>
      </c>
      <c r="O25" s="8">
        <v>846</v>
      </c>
      <c r="P25" s="3" t="s">
        <v>109</v>
      </c>
      <c r="Q25" s="11">
        <v>45551</v>
      </c>
      <c r="R25" s="4">
        <v>700</v>
      </c>
      <c r="S25" s="63" t="s">
        <v>97</v>
      </c>
      <c r="T25" s="35">
        <f>SUM(F21)</f>
        <v>10018</v>
      </c>
      <c r="U25" s="237"/>
      <c r="V25" s="127"/>
      <c r="W25" s="52"/>
      <c r="X25" s="52"/>
      <c r="Y25" s="59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</row>
    <row r="26" spans="1:52" ht="15" customHeight="1" thickTop="1" thickBot="1" x14ac:dyDescent="0.3">
      <c r="A26" s="3" t="s">
        <v>26</v>
      </c>
      <c r="B26" s="11">
        <v>45393</v>
      </c>
      <c r="C26" s="4">
        <v>1575</v>
      </c>
      <c r="D26" s="31" t="s">
        <v>6</v>
      </c>
      <c r="E26" s="11">
        <v>45425</v>
      </c>
      <c r="F26" s="8">
        <v>846</v>
      </c>
      <c r="G26" s="3" t="s">
        <v>26</v>
      </c>
      <c r="H26" s="11">
        <v>45458</v>
      </c>
      <c r="I26" s="8">
        <v>1400</v>
      </c>
      <c r="J26" s="3" t="s">
        <v>10</v>
      </c>
      <c r="K26" s="11">
        <v>45487</v>
      </c>
      <c r="L26" s="8">
        <v>150</v>
      </c>
      <c r="M26" s="3" t="s">
        <v>27</v>
      </c>
      <c r="N26" s="11">
        <v>45524</v>
      </c>
      <c r="O26" s="8">
        <v>269</v>
      </c>
      <c r="P26" s="3" t="s">
        <v>3</v>
      </c>
      <c r="Q26" s="11">
        <v>45552</v>
      </c>
      <c r="R26" s="4">
        <v>846</v>
      </c>
      <c r="S26" s="63" t="s">
        <v>77</v>
      </c>
      <c r="T26" s="35">
        <f>SUM(I21)</f>
        <v>9759</v>
      </c>
      <c r="U26" s="237"/>
      <c r="V26" s="127"/>
      <c r="W26" s="52"/>
      <c r="X26" s="52"/>
      <c r="Y26" s="59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</row>
    <row r="27" spans="1:52" ht="15" customHeight="1" thickTop="1" thickBot="1" x14ac:dyDescent="0.3">
      <c r="A27" s="3" t="s">
        <v>70</v>
      </c>
      <c r="B27" s="11">
        <v>45399</v>
      </c>
      <c r="C27" s="4">
        <v>320</v>
      </c>
      <c r="D27" s="31" t="s">
        <v>26</v>
      </c>
      <c r="E27" s="11">
        <v>45428</v>
      </c>
      <c r="F27" s="8">
        <v>200</v>
      </c>
      <c r="G27" s="3" t="s">
        <v>10</v>
      </c>
      <c r="H27" s="11">
        <v>45459</v>
      </c>
      <c r="I27" s="8">
        <v>200</v>
      </c>
      <c r="J27" s="3" t="s">
        <v>3</v>
      </c>
      <c r="K27" s="11">
        <v>45489</v>
      </c>
      <c r="L27" s="8">
        <v>846</v>
      </c>
      <c r="M27" s="3" t="s">
        <v>35</v>
      </c>
      <c r="N27" s="11">
        <v>45533</v>
      </c>
      <c r="O27" s="8">
        <v>200</v>
      </c>
      <c r="P27" s="3" t="s">
        <v>27</v>
      </c>
      <c r="Q27" s="11">
        <v>45555</v>
      </c>
      <c r="R27" s="4">
        <v>269</v>
      </c>
      <c r="S27" s="63" t="s">
        <v>78</v>
      </c>
      <c r="T27" s="35">
        <f>SUM(L21)</f>
        <v>8328</v>
      </c>
      <c r="U27" s="237"/>
      <c r="V27" s="127"/>
      <c r="W27" s="52"/>
      <c r="X27" s="52"/>
      <c r="Y27" s="59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</row>
    <row r="28" spans="1:52" ht="15" customHeight="1" thickTop="1" thickBot="1" x14ac:dyDescent="0.3">
      <c r="A28" s="3" t="s">
        <v>46</v>
      </c>
      <c r="B28" s="11">
        <v>45399</v>
      </c>
      <c r="C28" s="4">
        <v>150</v>
      </c>
      <c r="D28" s="31" t="s">
        <v>27</v>
      </c>
      <c r="E28" s="11">
        <v>45432</v>
      </c>
      <c r="F28" s="8">
        <v>269</v>
      </c>
      <c r="G28" s="3" t="s">
        <v>35</v>
      </c>
      <c r="H28" s="11">
        <v>45466</v>
      </c>
      <c r="I28" s="8">
        <v>100</v>
      </c>
      <c r="J28" s="3" t="s">
        <v>108</v>
      </c>
      <c r="K28" s="11">
        <v>45490</v>
      </c>
      <c r="L28" s="8">
        <v>20</v>
      </c>
      <c r="M28" s="3" t="s">
        <v>26</v>
      </c>
      <c r="N28" s="11">
        <v>45535</v>
      </c>
      <c r="O28" s="8">
        <v>200</v>
      </c>
      <c r="P28" s="3" t="s">
        <v>110</v>
      </c>
      <c r="Q28" s="11">
        <v>45558</v>
      </c>
      <c r="R28" s="4">
        <v>100</v>
      </c>
      <c r="S28" s="63" t="s">
        <v>79</v>
      </c>
      <c r="T28" s="35">
        <f>SUM(O21)</f>
        <v>12928.8</v>
      </c>
      <c r="U28" s="237"/>
      <c r="V28" s="127"/>
      <c r="W28" s="52"/>
      <c r="X28" s="52"/>
      <c r="Y28" s="59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</row>
    <row r="29" spans="1:52" ht="15" customHeight="1" thickTop="1" thickBot="1" x14ac:dyDescent="0.3">
      <c r="A29" s="3" t="s">
        <v>27</v>
      </c>
      <c r="B29" s="11">
        <v>45400</v>
      </c>
      <c r="C29" s="4">
        <v>269</v>
      </c>
      <c r="D29" s="31" t="s">
        <v>47</v>
      </c>
      <c r="E29" s="11">
        <v>45445</v>
      </c>
      <c r="F29" s="8">
        <v>6598</v>
      </c>
      <c r="G29" s="3" t="s">
        <v>35</v>
      </c>
      <c r="H29" s="11">
        <v>45467</v>
      </c>
      <c r="I29" s="8">
        <v>100</v>
      </c>
      <c r="J29" s="3" t="s">
        <v>27</v>
      </c>
      <c r="K29" s="11">
        <v>45494</v>
      </c>
      <c r="L29" s="8">
        <v>269</v>
      </c>
      <c r="M29" s="3" t="s">
        <v>47</v>
      </c>
      <c r="N29" s="11">
        <v>45536</v>
      </c>
      <c r="O29" s="8">
        <v>8405</v>
      </c>
      <c r="P29" s="3" t="s">
        <v>26</v>
      </c>
      <c r="Q29" s="11">
        <v>45559</v>
      </c>
      <c r="R29" s="4">
        <v>100</v>
      </c>
      <c r="S29" s="63" t="s">
        <v>98</v>
      </c>
      <c r="T29" s="35">
        <f>SUM(R21)</f>
        <v>10653</v>
      </c>
      <c r="U29" s="237"/>
      <c r="V29" s="127"/>
      <c r="W29" s="52"/>
      <c r="X29" s="52"/>
      <c r="Y29" s="59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</row>
    <row r="30" spans="1:52" ht="15" customHeight="1" thickTop="1" thickBot="1" x14ac:dyDescent="0.3">
      <c r="A30" s="3" t="s">
        <v>35</v>
      </c>
      <c r="B30" s="11">
        <v>45406</v>
      </c>
      <c r="C30" s="4">
        <v>100</v>
      </c>
      <c r="D30" s="31" t="s">
        <v>67</v>
      </c>
      <c r="E30" s="11">
        <v>45446</v>
      </c>
      <c r="F30" s="8">
        <v>1170</v>
      </c>
      <c r="G30" s="3" t="s">
        <v>26</v>
      </c>
      <c r="H30" s="11">
        <v>45474</v>
      </c>
      <c r="I30" s="8">
        <v>100</v>
      </c>
      <c r="J30" s="3" t="s">
        <v>26</v>
      </c>
      <c r="K30" s="11">
        <v>45503</v>
      </c>
      <c r="L30" s="8">
        <v>2400</v>
      </c>
      <c r="M30" s="3" t="s">
        <v>67</v>
      </c>
      <c r="N30" s="11">
        <v>45538</v>
      </c>
      <c r="O30" s="8">
        <v>1170</v>
      </c>
      <c r="P30" s="3" t="s">
        <v>13</v>
      </c>
      <c r="Q30" s="11">
        <v>45563</v>
      </c>
      <c r="R30" s="4">
        <v>200</v>
      </c>
      <c r="S30" s="63" t="s">
        <v>99</v>
      </c>
      <c r="T30" s="35">
        <f>SUM(U21)</f>
        <v>12362</v>
      </c>
      <c r="U30" s="237"/>
      <c r="V30" s="127"/>
      <c r="W30" s="52"/>
      <c r="X30" s="52"/>
      <c r="Y30" s="59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27"/>
      <c r="AY30" s="127"/>
      <c r="AZ30" s="127"/>
    </row>
    <row r="31" spans="1:52" ht="15" customHeight="1" thickTop="1" thickBot="1" x14ac:dyDescent="0.3">
      <c r="A31" s="3" t="s">
        <v>47</v>
      </c>
      <c r="B31" s="11">
        <v>45413</v>
      </c>
      <c r="C31" s="4">
        <v>6790</v>
      </c>
      <c r="D31" s="31" t="s">
        <v>6</v>
      </c>
      <c r="E31" s="11">
        <v>45449</v>
      </c>
      <c r="F31" s="8">
        <v>846</v>
      </c>
      <c r="G31" s="3" t="s">
        <v>47</v>
      </c>
      <c r="H31" s="11">
        <v>45474</v>
      </c>
      <c r="I31" s="8">
        <v>6871</v>
      </c>
      <c r="J31" s="3" t="s">
        <v>47</v>
      </c>
      <c r="K31" s="11">
        <v>45505</v>
      </c>
      <c r="L31" s="8">
        <v>14275</v>
      </c>
      <c r="M31" s="3"/>
      <c r="N31" s="11"/>
      <c r="O31" s="8"/>
      <c r="P31" s="69" t="s">
        <v>3</v>
      </c>
      <c r="Q31" s="11">
        <v>45565</v>
      </c>
      <c r="R31" s="71">
        <v>700</v>
      </c>
      <c r="S31" s="63" t="s">
        <v>82</v>
      </c>
      <c r="T31" s="35">
        <f>SUM(C41)</f>
        <v>12120</v>
      </c>
      <c r="U31" s="237"/>
      <c r="V31" s="127"/>
      <c r="W31" s="52"/>
      <c r="X31" s="52"/>
      <c r="Y31" s="59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</row>
    <row r="32" spans="1:52" ht="15" customHeight="1" thickTop="1" thickBot="1" x14ac:dyDescent="0.3">
      <c r="A32" s="3" t="s">
        <v>67</v>
      </c>
      <c r="B32" s="11">
        <v>45417</v>
      </c>
      <c r="C32" s="4">
        <v>1170</v>
      </c>
      <c r="D32" s="31"/>
      <c r="E32" s="11"/>
      <c r="F32" s="8"/>
      <c r="G32" s="3" t="s">
        <v>67</v>
      </c>
      <c r="H32" s="11">
        <v>45477</v>
      </c>
      <c r="I32" s="8">
        <v>1170</v>
      </c>
      <c r="J32" s="3" t="s">
        <v>67</v>
      </c>
      <c r="K32" s="11">
        <v>45508</v>
      </c>
      <c r="L32" s="8">
        <v>1170</v>
      </c>
      <c r="M32" s="3"/>
      <c r="N32" s="11"/>
      <c r="O32" s="8"/>
      <c r="P32" s="69" t="s">
        <v>111</v>
      </c>
      <c r="Q32" s="70">
        <v>45566</v>
      </c>
      <c r="R32" s="71">
        <v>6786</v>
      </c>
      <c r="S32" s="63" t="s">
        <v>83</v>
      </c>
      <c r="T32" s="35">
        <f>SUM(F41)</f>
        <v>12329</v>
      </c>
      <c r="U32" s="237"/>
      <c r="V32" s="127"/>
      <c r="W32" s="52"/>
      <c r="X32" s="52"/>
      <c r="Y32" s="59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</row>
    <row r="33" spans="1:52" ht="15" customHeight="1" thickTop="1" thickBot="1" x14ac:dyDescent="0.3">
      <c r="A33" s="3" t="s">
        <v>46</v>
      </c>
      <c r="B33" s="11">
        <v>45418</v>
      </c>
      <c r="C33" s="4">
        <v>200</v>
      </c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 t="s">
        <v>5</v>
      </c>
      <c r="Q33" s="70">
        <v>45566</v>
      </c>
      <c r="R33" s="71">
        <v>1170</v>
      </c>
      <c r="S33" s="63" t="s">
        <v>84</v>
      </c>
      <c r="T33" s="35">
        <f>SUM(I41)</f>
        <v>10910</v>
      </c>
      <c r="U33" s="237"/>
      <c r="V33" s="127"/>
      <c r="W33" s="52"/>
      <c r="X33" s="52"/>
      <c r="Y33" s="59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</row>
    <row r="34" spans="1:52" ht="15" customHeight="1" thickTop="1" thickBot="1" x14ac:dyDescent="0.3">
      <c r="A34" s="3"/>
      <c r="B34" s="1"/>
      <c r="C34" s="4"/>
      <c r="D34" s="31"/>
      <c r="E34" s="1"/>
      <c r="F34" s="4"/>
      <c r="G34" s="3"/>
      <c r="H34" s="1"/>
      <c r="I34" s="4"/>
      <c r="J34" s="3"/>
      <c r="K34" s="1"/>
      <c r="L34" s="4"/>
      <c r="M34" s="3"/>
      <c r="N34" s="1"/>
      <c r="O34" s="4"/>
      <c r="P34" s="69"/>
      <c r="Q34" s="72"/>
      <c r="R34" s="71"/>
      <c r="S34" s="63" t="s">
        <v>85</v>
      </c>
      <c r="T34" s="35">
        <f>SUM(L41)</f>
        <v>20230</v>
      </c>
      <c r="U34" s="237"/>
      <c r="V34" s="127"/>
      <c r="W34" s="52"/>
      <c r="X34" s="52"/>
      <c r="Y34" s="59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86</v>
      </c>
      <c r="T35" s="35">
        <f>SUM(O41)</f>
        <v>11790</v>
      </c>
      <c r="U35" s="237"/>
      <c r="V35" s="127"/>
      <c r="W35" s="52"/>
      <c r="X35" s="52"/>
      <c r="Y35" s="59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5" t="s">
        <v>87</v>
      </c>
      <c r="T36" s="35">
        <f>SUM(R41)</f>
        <v>11571</v>
      </c>
      <c r="U36" s="237"/>
      <c r="V36" s="127"/>
      <c r="W36" s="52"/>
      <c r="X36" s="52"/>
      <c r="Y36" s="59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  <c r="AT36" s="127"/>
      <c r="AU36" s="127"/>
      <c r="AV36" s="127"/>
      <c r="AW36" s="127"/>
      <c r="AX36" s="127"/>
      <c r="AY36" s="127"/>
      <c r="AZ36" s="127"/>
    </row>
    <row r="37" spans="1:52" ht="27" customHeight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73" t="s">
        <v>68</v>
      </c>
      <c r="T37" s="66">
        <f>AVERAGE(T24:T36)</f>
        <v>11780.599999999999</v>
      </c>
      <c r="U37" s="237"/>
      <c r="V37" s="127"/>
      <c r="W37" s="52"/>
      <c r="X37" s="52"/>
      <c r="Y37" s="59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7"/>
      <c r="AX37" s="127"/>
      <c r="AY37" s="127"/>
      <c r="AZ37" s="127"/>
    </row>
    <row r="38" spans="1:52" ht="13.8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4" t="s">
        <v>69</v>
      </c>
      <c r="T38" s="68">
        <f>SUM(T24:T36)</f>
        <v>153147.79999999999</v>
      </c>
      <c r="U38" s="237"/>
      <c r="V38" s="127"/>
      <c r="W38" s="52"/>
      <c r="X38" s="52"/>
      <c r="Y38" s="59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</row>
    <row r="39" spans="1:52" ht="13.8" customHeight="1" thickBot="1" x14ac:dyDescent="0.3">
      <c r="A39" s="5"/>
      <c r="B39" s="6"/>
      <c r="C39" s="7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96</v>
      </c>
      <c r="T39" s="67">
        <f>SUM(J43)</f>
        <v>15314.779999999999</v>
      </c>
      <c r="U39" s="237"/>
      <c r="V39" s="127"/>
      <c r="W39" s="52"/>
      <c r="X39" s="52"/>
      <c r="Y39" s="59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</row>
    <row r="40" spans="1:52" ht="14.4" customHeight="1" thickBot="1" x14ac:dyDescent="0.3">
      <c r="A40" s="209" t="s">
        <v>100</v>
      </c>
      <c r="B40" s="210"/>
      <c r="C40" s="64">
        <f>COUNT(C24:C39)</f>
        <v>10</v>
      </c>
      <c r="D40" s="224" t="s">
        <v>100</v>
      </c>
      <c r="E40" s="212"/>
      <c r="F40" s="47">
        <f>COUNT(F24:F39)</f>
        <v>8</v>
      </c>
      <c r="G40" s="224" t="s">
        <v>100</v>
      </c>
      <c r="H40" s="212"/>
      <c r="I40" s="47">
        <f>COUNT(I24:I39)</f>
        <v>9</v>
      </c>
      <c r="J40" s="224" t="s">
        <v>100</v>
      </c>
      <c r="K40" s="212"/>
      <c r="L40" s="47">
        <f>COUNT(L24:L39)</f>
        <v>9</v>
      </c>
      <c r="M40" s="224" t="s">
        <v>100</v>
      </c>
      <c r="N40" s="212"/>
      <c r="O40" s="47">
        <f>COUNT(O24:O39)</f>
        <v>7</v>
      </c>
      <c r="P40" s="224" t="s">
        <v>100</v>
      </c>
      <c r="Q40" s="212"/>
      <c r="R40" s="47">
        <f>COUNT(R24:R39)</f>
        <v>10</v>
      </c>
      <c r="S40" s="288"/>
      <c r="T40" s="289"/>
      <c r="U40" s="237"/>
      <c r="V40" s="127"/>
      <c r="W40" s="52"/>
      <c r="X40" s="52"/>
      <c r="Y40" s="59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</row>
    <row r="41" spans="1:52" ht="14.4" customHeight="1" thickBot="1" x14ac:dyDescent="0.3">
      <c r="A41" s="225" t="s">
        <v>88</v>
      </c>
      <c r="B41" s="138"/>
      <c r="C41" s="48">
        <f>SUM(C24:C39)</f>
        <v>12120</v>
      </c>
      <c r="D41" s="137" t="s">
        <v>88</v>
      </c>
      <c r="E41" s="138"/>
      <c r="F41" s="48">
        <f>SUM(F24:F39)</f>
        <v>12329</v>
      </c>
      <c r="G41" s="137" t="s">
        <v>88</v>
      </c>
      <c r="H41" s="138"/>
      <c r="I41" s="48">
        <f>SUM(I24:I39)</f>
        <v>10910</v>
      </c>
      <c r="J41" s="137" t="s">
        <v>88</v>
      </c>
      <c r="K41" s="138"/>
      <c r="L41" s="48">
        <f>SUM(L24:L39)</f>
        <v>20230</v>
      </c>
      <c r="M41" s="137" t="s">
        <v>88</v>
      </c>
      <c r="N41" s="138"/>
      <c r="O41" s="48">
        <f>SUM(O24:O39)</f>
        <v>11790</v>
      </c>
      <c r="P41" s="137" t="s">
        <v>88</v>
      </c>
      <c r="Q41" s="138"/>
      <c r="R41" s="48">
        <f>SUM(R24:R39)</f>
        <v>11571</v>
      </c>
      <c r="S41" s="153"/>
      <c r="T41" s="290"/>
      <c r="U41" s="238"/>
      <c r="V41" s="127"/>
      <c r="W41" s="52"/>
      <c r="X41" s="52"/>
      <c r="Y41" s="59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</row>
    <row r="42" spans="1:52" ht="14.4" thickBot="1" x14ac:dyDescent="0.3">
      <c r="A42" s="226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27"/>
      <c r="W42" s="52"/>
      <c r="X42" s="52"/>
      <c r="Y42" s="59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</row>
    <row r="43" spans="1:52" x14ac:dyDescent="0.25">
      <c r="A43" s="227" t="s">
        <v>89</v>
      </c>
      <c r="B43" s="228"/>
      <c r="C43" s="229"/>
      <c r="D43" s="164">
        <f>SUM(C21,F21,I21,L21,O21,R21,F41,C41,I41,L41,O41,R41,U21,U41)</f>
        <v>153147.79999999999</v>
      </c>
      <c r="E43" s="165"/>
      <c r="F43" s="166"/>
      <c r="G43" s="298" t="s">
        <v>90</v>
      </c>
      <c r="H43" s="228"/>
      <c r="I43" s="229"/>
      <c r="J43" s="164">
        <f>SUM(D43/10)</f>
        <v>15314.779999999999</v>
      </c>
      <c r="K43" s="165"/>
      <c r="L43" s="166"/>
      <c r="M43" s="298" t="s">
        <v>91</v>
      </c>
      <c r="N43" s="228"/>
      <c r="O43" s="229"/>
      <c r="P43" s="170">
        <f>SUM(J43-W103)</f>
        <v>0</v>
      </c>
      <c r="Q43" s="171"/>
      <c r="R43" s="172"/>
      <c r="S43" s="176" t="s">
        <v>94</v>
      </c>
      <c r="T43" s="177">
        <f>SUM(W103)</f>
        <v>15314.779999999999</v>
      </c>
      <c r="U43" s="177"/>
      <c r="V43" s="127"/>
      <c r="W43" s="52"/>
      <c r="X43" s="52"/>
      <c r="Y43" s="59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</row>
    <row r="44" spans="1:52" ht="14.4" thickBot="1" x14ac:dyDescent="0.3">
      <c r="A44" s="230"/>
      <c r="B44" s="231"/>
      <c r="C44" s="232"/>
      <c r="D44" s="233"/>
      <c r="E44" s="234"/>
      <c r="F44" s="235"/>
      <c r="G44" s="299"/>
      <c r="H44" s="231"/>
      <c r="I44" s="232"/>
      <c r="J44" s="233"/>
      <c r="K44" s="234"/>
      <c r="L44" s="235"/>
      <c r="M44" s="299"/>
      <c r="N44" s="231"/>
      <c r="O44" s="232"/>
      <c r="P44" s="304"/>
      <c r="Q44" s="305"/>
      <c r="R44" s="306"/>
      <c r="S44" s="213"/>
      <c r="T44" s="218"/>
      <c r="U44" s="218"/>
      <c r="V44" s="315"/>
      <c r="W44" s="61"/>
      <c r="X44" s="61"/>
      <c r="Y44" s="62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</row>
    <row r="45" spans="1:52" x14ac:dyDescent="0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55"/>
      <c r="W45" s="291"/>
      <c r="X45" s="127"/>
      <c r="Y45" s="127"/>
      <c r="Z45" s="303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</row>
    <row r="46" spans="1:52" x14ac:dyDescent="0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55"/>
      <c r="W46" s="291"/>
      <c r="X46" s="127"/>
      <c r="Y46" s="127"/>
      <c r="Z46" s="303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</row>
    <row r="47" spans="1:52" x14ac:dyDescent="0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55"/>
      <c r="W47" s="291"/>
      <c r="X47" s="127"/>
      <c r="Y47" s="127"/>
      <c r="Z47" s="303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</row>
    <row r="48" spans="1:52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55"/>
      <c r="W48" s="291"/>
      <c r="X48" s="127"/>
      <c r="Y48" s="127"/>
      <c r="Z48" s="303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</row>
    <row r="49" spans="1:52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55"/>
      <c r="W49" s="291"/>
      <c r="X49" s="127"/>
      <c r="Y49" s="127"/>
      <c r="Z49" s="303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</row>
    <row r="50" spans="1:52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55"/>
      <c r="W50" s="291"/>
      <c r="X50" s="127"/>
      <c r="Y50" s="127"/>
      <c r="Z50" s="303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</row>
    <row r="51" spans="1:52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55"/>
      <c r="W51" s="291"/>
      <c r="X51" s="127"/>
      <c r="Y51" s="127"/>
      <c r="Z51" s="303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</row>
    <row r="52" spans="1:52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55"/>
      <c r="W52" s="291"/>
      <c r="X52" s="127"/>
      <c r="Y52" s="127"/>
      <c r="Z52" s="303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</row>
    <row r="53" spans="1:52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55"/>
      <c r="W53" s="291"/>
      <c r="X53" s="127"/>
      <c r="Y53" s="127"/>
      <c r="Z53" s="303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</row>
    <row r="54" spans="1:52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55"/>
      <c r="W54" s="291"/>
      <c r="X54" s="127"/>
      <c r="Y54" s="127"/>
      <c r="Z54" s="303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</row>
    <row r="55" spans="1:52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55"/>
      <c r="W55" s="291"/>
      <c r="X55" s="127"/>
      <c r="Y55" s="127"/>
      <c r="Z55" s="303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</row>
    <row r="56" spans="1:52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55"/>
      <c r="W56" s="291"/>
      <c r="X56" s="127"/>
      <c r="Y56" s="127"/>
      <c r="Z56" s="303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</row>
    <row r="57" spans="1:52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55"/>
      <c r="W57" s="291"/>
      <c r="X57" s="127"/>
      <c r="Y57" s="127"/>
      <c r="Z57" s="303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</row>
    <row r="58" spans="1:52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55"/>
      <c r="W58" s="291"/>
      <c r="X58" s="127"/>
      <c r="Y58" s="127"/>
      <c r="Z58" s="303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</row>
    <row r="59" spans="1:52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55"/>
      <c r="W59" s="291"/>
      <c r="X59" s="127"/>
      <c r="Y59" s="127"/>
      <c r="Z59" s="303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</row>
    <row r="60" spans="1:52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55"/>
      <c r="W60" s="291"/>
      <c r="X60" s="127"/>
      <c r="Y60" s="127"/>
      <c r="Z60" s="303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</row>
    <row r="61" spans="1:52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55"/>
      <c r="W61" s="291"/>
      <c r="X61" s="127"/>
      <c r="Y61" s="127"/>
      <c r="Z61" s="303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</row>
    <row r="62" spans="1:52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55"/>
      <c r="W62" s="291"/>
      <c r="X62" s="127"/>
      <c r="Y62" s="127"/>
      <c r="Z62" s="303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</row>
    <row r="63" spans="1:52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55"/>
      <c r="W63" s="291"/>
      <c r="X63" s="127"/>
      <c r="Y63" s="127"/>
      <c r="Z63" s="303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</row>
    <row r="64" spans="1:52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55"/>
      <c r="W64" s="291"/>
      <c r="X64" s="127"/>
      <c r="Y64" s="127"/>
      <c r="Z64" s="303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</row>
    <row r="65" spans="1:52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55"/>
      <c r="W65" s="291"/>
      <c r="X65" s="127"/>
      <c r="Y65" s="127"/>
      <c r="Z65" s="303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</row>
    <row r="66" spans="1:52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55"/>
      <c r="W66" s="291"/>
      <c r="X66" s="127"/>
      <c r="Y66" s="127"/>
      <c r="Z66" s="303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</row>
    <row r="67" spans="1:52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55"/>
      <c r="W67" s="291"/>
      <c r="X67" s="127"/>
      <c r="Y67" s="127"/>
      <c r="Z67" s="303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</row>
    <row r="68" spans="1:52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55"/>
      <c r="W68" s="291"/>
      <c r="X68" s="127"/>
      <c r="Y68" s="127"/>
      <c r="Z68" s="303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</row>
    <row r="69" spans="1:52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55"/>
      <c r="W69" s="291"/>
      <c r="X69" s="127"/>
      <c r="Y69" s="127"/>
      <c r="Z69" s="303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</row>
    <row r="70" spans="1:52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55"/>
      <c r="W70" s="291"/>
      <c r="X70" s="127"/>
      <c r="Y70" s="127"/>
      <c r="Z70" s="303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</row>
    <row r="71" spans="1:52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55"/>
      <c r="W71" s="291"/>
      <c r="X71" s="127"/>
      <c r="Y71" s="127"/>
      <c r="Z71" s="303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</row>
    <row r="72" spans="1:52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55"/>
      <c r="W72" s="291"/>
      <c r="X72" s="127"/>
      <c r="Y72" s="127"/>
      <c r="Z72" s="303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</row>
    <row r="73" spans="1:52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55"/>
      <c r="W73" s="291"/>
      <c r="X73" s="127"/>
      <c r="Y73" s="127"/>
      <c r="Z73" s="303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</row>
    <row r="74" spans="1:52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55"/>
      <c r="W74" s="291"/>
      <c r="X74" s="127"/>
      <c r="Y74" s="127"/>
      <c r="Z74" s="303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</row>
    <row r="75" spans="1:52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55"/>
      <c r="W75" s="291"/>
      <c r="X75" s="127"/>
      <c r="Y75" s="127"/>
      <c r="Z75" s="303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</row>
    <row r="76" spans="1:52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55"/>
      <c r="W76" s="291"/>
      <c r="X76" s="127"/>
      <c r="Y76" s="127"/>
      <c r="Z76" s="303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</row>
    <row r="77" spans="1:52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55"/>
      <c r="W77" s="291"/>
      <c r="X77" s="127"/>
      <c r="Y77" s="127"/>
      <c r="Z77" s="303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</row>
    <row r="78" spans="1:52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55"/>
      <c r="W78" s="291"/>
      <c r="X78" s="127"/>
      <c r="Y78" s="127"/>
      <c r="Z78" s="303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</row>
    <row r="79" spans="1:52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55"/>
      <c r="W79" s="291"/>
      <c r="X79" s="127"/>
      <c r="Y79" s="127"/>
      <c r="Z79" s="303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</row>
    <row r="80" spans="1:52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55"/>
      <c r="W80" s="291"/>
      <c r="X80" s="127"/>
      <c r="Y80" s="127"/>
      <c r="Z80" s="303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</row>
    <row r="81" spans="1:52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55"/>
      <c r="W81" s="291"/>
      <c r="X81" s="127"/>
      <c r="Y81" s="127"/>
      <c r="Z81" s="303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  <c r="AZ81" s="127"/>
    </row>
    <row r="82" spans="1:52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55"/>
      <c r="W82" s="291"/>
      <c r="X82" s="127"/>
      <c r="Y82" s="127"/>
      <c r="Z82" s="303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</row>
    <row r="83" spans="1:52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55"/>
      <c r="W83" s="291"/>
      <c r="X83" s="127"/>
      <c r="Y83" s="127"/>
      <c r="Z83" s="303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</row>
    <row r="84" spans="1:52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55"/>
      <c r="W84" s="291"/>
      <c r="X84" s="127"/>
      <c r="Y84" s="127"/>
      <c r="Z84" s="303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</row>
    <row r="85" spans="1:52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55"/>
      <c r="W85" s="291"/>
      <c r="X85" s="127"/>
      <c r="Y85" s="127"/>
      <c r="Z85" s="303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</row>
    <row r="86" spans="1:52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55"/>
      <c r="W86" s="291"/>
      <c r="X86" s="127"/>
      <c r="Y86" s="127"/>
      <c r="Z86" s="303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</row>
    <row r="87" spans="1:52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55"/>
      <c r="W87" s="291"/>
      <c r="X87" s="127"/>
      <c r="Y87" s="127"/>
      <c r="Z87" s="303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</row>
    <row r="88" spans="1:52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55"/>
      <c r="W88" s="291"/>
      <c r="X88" s="127"/>
      <c r="Y88" s="127"/>
      <c r="Z88" s="303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</row>
    <row r="89" spans="1:52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55"/>
      <c r="W89" s="291"/>
      <c r="X89" s="127"/>
      <c r="Y89" s="127"/>
      <c r="Z89" s="303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</row>
    <row r="90" spans="1:52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55"/>
      <c r="W90" s="291"/>
      <c r="X90" s="127"/>
      <c r="Y90" s="127"/>
      <c r="Z90" s="303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</row>
    <row r="91" spans="1:52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55"/>
      <c r="W91" s="291"/>
      <c r="X91" s="127"/>
      <c r="Y91" s="127"/>
      <c r="Z91" s="303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</row>
    <row r="92" spans="1:52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55"/>
      <c r="W92" s="291"/>
      <c r="X92" s="127"/>
      <c r="Y92" s="127"/>
      <c r="Z92" s="303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</row>
    <row r="93" spans="1:52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55"/>
      <c r="W93" s="291"/>
      <c r="X93" s="127"/>
      <c r="Y93" s="127"/>
      <c r="Z93" s="303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</row>
    <row r="94" spans="1:52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55"/>
      <c r="W94" s="291"/>
      <c r="X94" s="127"/>
      <c r="Y94" s="127"/>
      <c r="Z94" s="303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</row>
    <row r="95" spans="1:52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55"/>
      <c r="W95" s="291"/>
      <c r="X95" s="127"/>
      <c r="Y95" s="127"/>
      <c r="Z95" s="303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</row>
    <row r="96" spans="1:52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55"/>
      <c r="W96" s="291"/>
      <c r="X96" s="127"/>
      <c r="Y96" s="127"/>
      <c r="Z96" s="303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</row>
    <row r="97" spans="1:52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55"/>
      <c r="W97" s="291"/>
      <c r="X97" s="127"/>
      <c r="Y97" s="127"/>
      <c r="Z97" s="303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</row>
    <row r="98" spans="1:52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55"/>
      <c r="W98" s="291"/>
      <c r="X98" s="127"/>
      <c r="Y98" s="127"/>
      <c r="Z98" s="303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</row>
    <row r="99" spans="1:52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55"/>
      <c r="W99" s="291"/>
      <c r="X99" s="127"/>
      <c r="Y99" s="127"/>
      <c r="Z99" s="303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</row>
    <row r="100" spans="1:52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55"/>
      <c r="W100" s="291"/>
      <c r="X100" s="127"/>
      <c r="Y100" s="127"/>
      <c r="Z100" s="303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  <c r="AT100" s="127"/>
      <c r="AU100" s="127"/>
      <c r="AV100" s="127"/>
      <c r="AW100" s="127"/>
      <c r="AX100" s="127"/>
      <c r="AY100" s="127"/>
      <c r="AZ100" s="127"/>
    </row>
    <row r="101" spans="1:52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55"/>
      <c r="W101" s="291"/>
      <c r="X101" s="127"/>
      <c r="Y101" s="292"/>
    </row>
    <row r="102" spans="1:52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55"/>
      <c r="W102" s="293"/>
      <c r="X102" s="294"/>
      <c r="Y102" s="295"/>
    </row>
    <row r="103" spans="1:52" x14ac:dyDescent="0.25">
      <c r="W103">
        <f>SUM(W5:Y44)</f>
        <v>15314.779999999999</v>
      </c>
    </row>
  </sheetData>
  <mergeCells count="60">
    <mergeCell ref="J1:R1"/>
    <mergeCell ref="S1:Y1"/>
    <mergeCell ref="G41:H41"/>
    <mergeCell ref="J41:K41"/>
    <mergeCell ref="A21:B21"/>
    <mergeCell ref="M41:N41"/>
    <mergeCell ref="P41:Q41"/>
    <mergeCell ref="M2:O2"/>
    <mergeCell ref="P2:R2"/>
    <mergeCell ref="G21:H21"/>
    <mergeCell ref="V2:V44"/>
    <mergeCell ref="A20:B20"/>
    <mergeCell ref="D41:E41"/>
    <mergeCell ref="P40:Q40"/>
    <mergeCell ref="A40:B40"/>
    <mergeCell ref="D40:E40"/>
    <mergeCell ref="Z1:AZ100"/>
    <mergeCell ref="A42:U42"/>
    <mergeCell ref="A45:U102"/>
    <mergeCell ref="S43:S44"/>
    <mergeCell ref="T43:U44"/>
    <mergeCell ref="S21:T21"/>
    <mergeCell ref="P21:Q21"/>
    <mergeCell ref="M21:N21"/>
    <mergeCell ref="J21:K21"/>
    <mergeCell ref="A2:C2"/>
    <mergeCell ref="D2:F2"/>
    <mergeCell ref="G2:I2"/>
    <mergeCell ref="P43:R44"/>
    <mergeCell ref="A41:B41"/>
    <mergeCell ref="J2:L2"/>
    <mergeCell ref="A1:I1"/>
    <mergeCell ref="W45:Y102"/>
    <mergeCell ref="W2:Y3"/>
    <mergeCell ref="A43:C44"/>
    <mergeCell ref="D43:F44"/>
    <mergeCell ref="G43:I44"/>
    <mergeCell ref="J43:L44"/>
    <mergeCell ref="M43:O44"/>
    <mergeCell ref="S2:U2"/>
    <mergeCell ref="A22:C22"/>
    <mergeCell ref="D22:F22"/>
    <mergeCell ref="G22:I22"/>
    <mergeCell ref="J22:L22"/>
    <mergeCell ref="M22:O22"/>
    <mergeCell ref="P22:R22"/>
    <mergeCell ref="D21:E21"/>
    <mergeCell ref="W4:Y4"/>
    <mergeCell ref="G40:H40"/>
    <mergeCell ref="J40:K40"/>
    <mergeCell ref="M40:N40"/>
    <mergeCell ref="S40:T41"/>
    <mergeCell ref="U22:U41"/>
    <mergeCell ref="D20:E20"/>
    <mergeCell ref="G20:H20"/>
    <mergeCell ref="S22:T23"/>
    <mergeCell ref="J20:K20"/>
    <mergeCell ref="M20:N20"/>
    <mergeCell ref="P20:Q20"/>
    <mergeCell ref="S20:T20"/>
  </mergeCells>
  <conditionalFormatting sqref="A1:R1">
    <cfRule type="iconSet" priority="71">
      <iconSet iconSet="3Symbols">
        <cfvo type="percent" val="0"/>
        <cfvo type="percent" val="33"/>
        <cfvo type="percent" val="67"/>
      </iconSet>
    </cfRule>
  </conditionalFormatting>
  <conditionalFormatting sqref="A43:R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2:S22 A41:R41 A2 J2 G2 D2 A21:U21 A20 C20:D20 F20:G20 L20:M20 O20:P20 R20:S20 A40 C40:D40 F40:G40 I40:J40 L40:M40 R40:S40 O40:P40 I20:J20 M2:U2 S39:T39 A3:U19 U20:U21 A23:R3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3:U44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B4:B19">
    <cfRule type="cellIs" dxfId="480" priority="57" operator="between">
      <formula>2000</formula>
      <formula>2040</formula>
    </cfRule>
    <cfRule type="cellIs" dxfId="479" priority="56" operator="greaterThan">
      <formula>45199</formula>
    </cfRule>
  </conditionalFormatting>
  <conditionalFormatting sqref="B24:B39 E24:E39 H24:H39 K24:K39">
    <cfRule type="cellIs" dxfId="478" priority="30" operator="greaterThan">
      <formula>45199</formula>
    </cfRule>
    <cfRule type="cellIs" dxfId="477" priority="31" operator="between">
      <formula>2000</formula>
      <formula>2040</formula>
    </cfRule>
  </conditionalFormatting>
  <conditionalFormatting sqref="B24:B39">
    <cfRule type="cellIs" dxfId="476" priority="26" operator="greaterThan">
      <formula>45405</formula>
    </cfRule>
  </conditionalFormatting>
  <conditionalFormatting sqref="C4:C19">
    <cfRule type="colorScale" priority="5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4:C39">
    <cfRule type="colorScale" priority="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3:R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{D7AAA512-2ED9-4F89-A75D-99DE2F65842A}</x14:id>
        </ext>
      </extLst>
    </cfRule>
  </conditionalFormatting>
  <conditionalFormatting sqref="E4:E19">
    <cfRule type="cellIs" dxfId="475" priority="55" operator="between">
      <formula>2000</formula>
      <formula>2040</formula>
    </cfRule>
    <cfRule type="cellIs" dxfId="474" priority="54" operator="greaterThan">
      <formula>45199</formula>
    </cfRule>
    <cfRule type="cellIs" dxfId="473" priority="53" operator="greaterThan">
      <formula>45227</formula>
    </cfRule>
  </conditionalFormatting>
  <conditionalFormatting sqref="E24:E39 H24:H39 K24:K39">
    <cfRule type="cellIs" dxfId="472" priority="32" operator="greaterThan">
      <formula>45227</formula>
    </cfRule>
    <cfRule type="cellIs" dxfId="471" priority="33" operator="greaterThan">
      <formula>45199</formula>
    </cfRule>
  </conditionalFormatting>
  <conditionalFormatting sqref="E24:E39">
    <cfRule type="cellIs" dxfId="470" priority="27" operator="greaterThan">
      <formula>45436</formula>
    </cfRule>
  </conditionalFormatting>
  <conditionalFormatting sqref="F4:F19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1 C21 I21 L21 O21 R21 R41 O41 L41 I41 F41 C41">
    <cfRule type="colorScale" priority="6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7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4:F39">
    <cfRule type="colorScale" priority="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4:H19">
    <cfRule type="cellIs" dxfId="469" priority="52" operator="between">
      <formula>2000</formula>
      <formula>2040</formula>
    </cfRule>
    <cfRule type="cellIs" dxfId="468" priority="51" operator="greaterThan">
      <formula>45199</formula>
    </cfRule>
    <cfRule type="cellIs" dxfId="467" priority="50" operator="greaterThan">
      <formula>45227</formula>
    </cfRule>
    <cfRule type="cellIs" dxfId="466" priority="23" operator="greaterThan">
      <formula>45258</formula>
    </cfRule>
  </conditionalFormatting>
  <conditionalFormatting sqref="H24:H39 E24:E39 B24:B39 K24:K39">
    <cfRule type="cellIs" dxfId="465" priority="29" operator="greaterThan">
      <formula>45227</formula>
    </cfRule>
  </conditionalFormatting>
  <conditionalFormatting sqref="H24:H39">
    <cfRule type="cellIs" dxfId="464" priority="28" operator="greaterThan">
      <formula>45465</formula>
    </cfRule>
  </conditionalFormatting>
  <conditionalFormatting sqref="I4:I19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4:I39">
    <cfRule type="colorScale" priority="1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4:K19">
    <cfRule type="cellIs" dxfId="463" priority="22" operator="greaterThan">
      <formula>45285</formula>
    </cfRule>
    <cfRule type="cellIs" dxfId="462" priority="49" operator="between">
      <formula>2000</formula>
      <formula>2040</formula>
    </cfRule>
    <cfRule type="cellIs" dxfId="461" priority="48" operator="greaterThan">
      <formula>45199</formula>
    </cfRule>
    <cfRule type="cellIs" dxfId="460" priority="47" operator="greaterThan">
      <formula>45227</formula>
    </cfRule>
  </conditionalFormatting>
  <conditionalFormatting sqref="K24:K39">
    <cfRule type="cellIs" dxfId="459" priority="25" operator="greaterThan">
      <formula>45495</formula>
    </cfRule>
  </conditionalFormatting>
  <conditionalFormatting sqref="L4:L19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4:L39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4:N19">
    <cfRule type="cellIs" dxfId="458" priority="44" operator="greaterThan">
      <formula>45227</formula>
    </cfRule>
    <cfRule type="cellIs" dxfId="457" priority="46" operator="between">
      <formula>2000</formula>
      <formula>2040</formula>
    </cfRule>
    <cfRule type="cellIs" dxfId="456" priority="21" operator="greaterThan">
      <formula>45313</formula>
    </cfRule>
    <cfRule type="cellIs" dxfId="455" priority="45" operator="greaterThan">
      <formula>45199</formula>
    </cfRule>
  </conditionalFormatting>
  <conditionalFormatting sqref="N24:N39">
    <cfRule type="cellIs" dxfId="454" priority="37" operator="between">
      <formula>2000</formula>
      <formula>2040</formula>
    </cfRule>
    <cfRule type="cellIs" dxfId="453" priority="36" operator="greaterThan">
      <formula>45199</formula>
    </cfRule>
    <cfRule type="cellIs" dxfId="452" priority="35" operator="greaterThan">
      <formula>45227</formula>
    </cfRule>
    <cfRule type="cellIs" dxfId="451" priority="24" operator="greaterThan">
      <formula>45517</formula>
    </cfRule>
  </conditionalFormatting>
  <conditionalFormatting sqref="O4:O19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4:O39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4:Q19">
    <cfRule type="cellIs" dxfId="450" priority="41" operator="greaterThan">
      <formula>45227</formula>
    </cfRule>
    <cfRule type="cellIs" dxfId="449" priority="42" operator="greaterThan">
      <formula>45199</formula>
    </cfRule>
    <cfRule type="cellIs" dxfId="448" priority="43" operator="between">
      <formula>2000</formula>
      <formula>2040</formula>
    </cfRule>
    <cfRule type="cellIs" dxfId="447" priority="20" operator="greaterThan">
      <formula>45346</formula>
    </cfRule>
  </conditionalFormatting>
  <conditionalFormatting sqref="Q24:Q39">
    <cfRule type="cellIs" dxfId="446" priority="38" operator="greaterThan">
      <formula>45227</formula>
    </cfRule>
    <cfRule type="cellIs" dxfId="445" priority="39" operator="greaterThan">
      <formula>45199</formula>
    </cfRule>
    <cfRule type="cellIs" dxfId="444" priority="40" operator="between">
      <formula>2000</formula>
      <formula>2040</formula>
    </cfRule>
  </conditionalFormatting>
  <conditionalFormatting sqref="R4:R19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4:R39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4:T36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8:T39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4:T33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{D0255241-DE32-4765-9885-78A5FE8066A5}</x14:id>
        </ext>
      </extLst>
    </cfRule>
  </conditionalFormatting>
  <conditionalFormatting sqref="T24:T36">
    <cfRule type="iconSet" priority="65">
      <iconSet iconSet="3Symbols">
        <cfvo type="percent" val="0"/>
        <cfvo type="percent" val="33"/>
        <cfvo type="percent" val="67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{613C31E4-2CC5-41A3-BFEA-670C093F92B8}</x14:id>
        </ext>
      </extLst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T43:U44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{62474B05-DD0C-40FB-9194-D52709EDD986}</x14:id>
        </ext>
      </extLst>
    </cfRule>
  </conditionalFormatting>
  <conditionalFormatting sqref="U4:U19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1">
    <cfRule type="colorScale" priority="5">
      <colorScale>
        <cfvo type="min"/>
        <cfvo type="percentile" val="50"/>
        <cfvo type="max"/>
        <color rgb="FFFFFF00"/>
        <color rgb="FF92D050"/>
        <color rgb="FF0070C0"/>
      </colorScale>
    </cfRule>
    <cfRule type="colorScale" priority="4">
      <colorScale>
        <cfvo type="min"/>
        <cfvo type="percentile" val="50"/>
        <cfvo type="max"/>
        <color theme="1" tint="0.499984740745262"/>
        <color rgb="FF92D050"/>
        <color rgb="FFFFFF0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7AAA512-2ED9-4F89-A75D-99DE2F6584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D43:R44</xm:sqref>
        </x14:conditionalFormatting>
        <x14:conditionalFormatting xmlns:xm="http://schemas.microsoft.com/office/excel/2006/main">
          <x14:cfRule type="dataBar" id="{D0255241-DE32-4765-9885-78A5FE8066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T24:T33</xm:sqref>
        </x14:conditionalFormatting>
        <x14:conditionalFormatting xmlns:xm="http://schemas.microsoft.com/office/excel/2006/main">
          <x14:cfRule type="iconSet" priority="1" id="{2F2939B7-226D-4A34-8954-2AC786BA2052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613C31E4-2CC5-41A3-BFEA-670C093F92B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T24:T36</xm:sqref>
        </x14:conditionalFormatting>
        <x14:conditionalFormatting xmlns:xm="http://schemas.microsoft.com/office/excel/2006/main">
          <x14:cfRule type="iconSet" priority="64" id="{0BFD34FB-D9B3-45AE-9B41-12A6573777B4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T37</xm:sqref>
        </x14:conditionalFormatting>
        <x14:conditionalFormatting xmlns:xm="http://schemas.microsoft.com/office/excel/2006/main">
          <x14:cfRule type="dataBar" id="{62474B05-DD0C-40FB-9194-D52709EDD98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T43:U44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AE31-5F85-4375-A14C-4CA84F97C3B8}">
  <dimension ref="A1:AZ104"/>
  <sheetViews>
    <sheetView rightToLeft="1" topLeftCell="A23" zoomScaleNormal="100" workbookViewId="0">
      <selection activeCell="C26" sqref="C26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443" priority="58" operator="greaterThan">
      <formula>45199</formula>
    </cfRule>
    <cfRule type="cellIs" dxfId="442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441" priority="33" operator="greaterThan">
      <formula>45199</formula>
    </cfRule>
    <cfRule type="cellIs" dxfId="440" priority="34" operator="between">
      <formula>2000</formula>
      <formula>2040</formula>
    </cfRule>
  </conditionalFormatting>
  <conditionalFormatting sqref="B25:B40">
    <cfRule type="cellIs" dxfId="439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{8A284AD6-E55B-470B-A569-40E4BA89CBAD}</x14:id>
        </ext>
      </extLst>
    </cfRule>
  </conditionalFormatting>
  <conditionalFormatting sqref="E5:E20">
    <cfRule type="cellIs" dxfId="438" priority="57" operator="between">
      <formula>2000</formula>
      <formula>2040</formula>
    </cfRule>
    <cfRule type="cellIs" dxfId="437" priority="56" operator="greaterThan">
      <formula>45199</formula>
    </cfRule>
    <cfRule type="cellIs" dxfId="436" priority="55" operator="greaterThan">
      <formula>45227</formula>
    </cfRule>
  </conditionalFormatting>
  <conditionalFormatting sqref="E25:E40 H25:H40 K25:K40">
    <cfRule type="cellIs" dxfId="435" priority="35" operator="greaterThan">
      <formula>45227</formula>
    </cfRule>
    <cfRule type="cellIs" dxfId="434" priority="36" operator="greaterThan">
      <formula>45199</formula>
    </cfRule>
  </conditionalFormatting>
  <conditionalFormatting sqref="E25:E40">
    <cfRule type="cellIs" dxfId="433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432" priority="52" operator="greaterThan">
      <formula>45227</formula>
    </cfRule>
    <cfRule type="cellIs" dxfId="431" priority="26" operator="greaterThan">
      <formula>45258</formula>
    </cfRule>
    <cfRule type="cellIs" dxfId="430" priority="54" operator="between">
      <formula>2000</formula>
      <formula>2040</formula>
    </cfRule>
    <cfRule type="cellIs" dxfId="429" priority="53" operator="greaterThan">
      <formula>45199</formula>
    </cfRule>
  </conditionalFormatting>
  <conditionalFormatting sqref="H25:H40 E25:E40 B25:B40 K25:K40">
    <cfRule type="cellIs" dxfId="428" priority="32" operator="greaterThan">
      <formula>45227</formula>
    </cfRule>
  </conditionalFormatting>
  <conditionalFormatting sqref="H25:H40">
    <cfRule type="cellIs" dxfId="427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426" priority="25" operator="greaterThan">
      <formula>45285</formula>
    </cfRule>
    <cfRule type="cellIs" dxfId="425" priority="49" operator="greaterThan">
      <formula>45227</formula>
    </cfRule>
    <cfRule type="cellIs" dxfId="424" priority="50" operator="greaterThan">
      <formula>45199</formula>
    </cfRule>
    <cfRule type="cellIs" dxfId="423" priority="51" operator="between">
      <formula>2000</formula>
      <formula>2040</formula>
    </cfRule>
  </conditionalFormatting>
  <conditionalFormatting sqref="K25:K40">
    <cfRule type="cellIs" dxfId="422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421" priority="24" operator="greaterThan">
      <formula>45313</formula>
    </cfRule>
    <cfRule type="cellIs" dxfId="420" priority="46" operator="greaterThan">
      <formula>45227</formula>
    </cfRule>
    <cfRule type="cellIs" dxfId="419" priority="48" operator="between">
      <formula>2000</formula>
      <formula>2040</formula>
    </cfRule>
    <cfRule type="cellIs" dxfId="418" priority="47" operator="greaterThan">
      <formula>45199</formula>
    </cfRule>
  </conditionalFormatting>
  <conditionalFormatting sqref="N25:N40">
    <cfRule type="cellIs" dxfId="417" priority="27" operator="greaterThan">
      <formula>45517</formula>
    </cfRule>
    <cfRule type="cellIs" dxfId="416" priority="39" operator="between">
      <formula>2000</formula>
      <formula>2040</formula>
    </cfRule>
    <cfRule type="cellIs" dxfId="415" priority="38" operator="greaterThan">
      <formula>45199</formula>
    </cfRule>
    <cfRule type="cellIs" dxfId="414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413" priority="43" operator="greaterThan">
      <formula>45227</formula>
    </cfRule>
    <cfRule type="cellIs" dxfId="412" priority="44" operator="greaterThan">
      <formula>45199</formula>
    </cfRule>
    <cfRule type="cellIs" dxfId="411" priority="45" operator="between">
      <formula>2000</formula>
      <formula>2040</formula>
    </cfRule>
    <cfRule type="cellIs" dxfId="410" priority="23" operator="greaterThan">
      <formula>45346</formula>
    </cfRule>
  </conditionalFormatting>
  <conditionalFormatting sqref="Q25:Q40">
    <cfRule type="cellIs" dxfId="409" priority="40" operator="greaterThan">
      <formula>45227</formula>
    </cfRule>
    <cfRule type="cellIs" dxfId="408" priority="41" operator="greaterThan">
      <formula>45199</formula>
    </cfRule>
    <cfRule type="cellIs" dxfId="407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{A73CA997-B563-480A-B14B-5E57325B7244}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{A545ECD8-0E92-45EE-814B-F2D835F136E8}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{82DBC7F7-2A8B-493D-8330-8112989E5358}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A284AD6-E55B-470B-A569-40E4BA89CBA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27F76F83-3CBA-4D8F-91A2-ECABCD2030BC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A73CA997-B563-480A-B14B-5E57325B724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3F27B652-6726-4051-8A1D-29498732BF63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A545ECD8-0E92-45EE-814B-F2D835F136E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339B2D95-9659-48D1-85B1-826E8A0DEA13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82DBC7F7-2A8B-493D-8330-8112989E53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779D-81DB-454C-A479-0293CEAC037F}">
  <dimension ref="A1:AZ104"/>
  <sheetViews>
    <sheetView rightToLeft="1" zoomScaleNormal="100" workbookViewId="0">
      <selection activeCell="E5" sqref="E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406" priority="58" operator="greaterThan">
      <formula>45199</formula>
    </cfRule>
    <cfRule type="cellIs" dxfId="405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404" priority="33" operator="greaterThan">
      <formula>45199</formula>
    </cfRule>
    <cfRule type="cellIs" dxfId="403" priority="34" operator="between">
      <formula>2000</formula>
      <formula>2040</formula>
    </cfRule>
  </conditionalFormatting>
  <conditionalFormatting sqref="B25:B40">
    <cfRule type="cellIs" dxfId="402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{844C5104-8743-4839-B718-C369762FF637}</x14:id>
        </ext>
      </extLst>
    </cfRule>
  </conditionalFormatting>
  <conditionalFormatting sqref="E5:E20">
    <cfRule type="cellIs" dxfId="401" priority="57" operator="between">
      <formula>2000</formula>
      <formula>2040</formula>
    </cfRule>
    <cfRule type="cellIs" dxfId="400" priority="56" operator="greaterThan">
      <formula>45199</formula>
    </cfRule>
    <cfRule type="cellIs" dxfId="399" priority="55" operator="greaterThan">
      <formula>45227</formula>
    </cfRule>
  </conditionalFormatting>
  <conditionalFormatting sqref="E25:E40 H25:H40 K25:K40">
    <cfRule type="cellIs" dxfId="398" priority="35" operator="greaterThan">
      <formula>45227</formula>
    </cfRule>
    <cfRule type="cellIs" dxfId="397" priority="36" operator="greaterThan">
      <formula>45199</formula>
    </cfRule>
  </conditionalFormatting>
  <conditionalFormatting sqref="E25:E40">
    <cfRule type="cellIs" dxfId="396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395" priority="52" operator="greaterThan">
      <formula>45227</formula>
    </cfRule>
    <cfRule type="cellIs" dxfId="394" priority="26" operator="greaterThan">
      <formula>45258</formula>
    </cfRule>
    <cfRule type="cellIs" dxfId="393" priority="54" operator="between">
      <formula>2000</formula>
      <formula>2040</formula>
    </cfRule>
    <cfRule type="cellIs" dxfId="392" priority="53" operator="greaterThan">
      <formula>45199</formula>
    </cfRule>
  </conditionalFormatting>
  <conditionalFormatting sqref="H25:H40 E25:E40 B25:B40 K25:K40">
    <cfRule type="cellIs" dxfId="391" priority="32" operator="greaterThan">
      <formula>45227</formula>
    </cfRule>
  </conditionalFormatting>
  <conditionalFormatting sqref="H25:H40">
    <cfRule type="cellIs" dxfId="390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389" priority="25" operator="greaterThan">
      <formula>45285</formula>
    </cfRule>
    <cfRule type="cellIs" dxfId="388" priority="49" operator="greaterThan">
      <formula>45227</formula>
    </cfRule>
    <cfRule type="cellIs" dxfId="387" priority="50" operator="greaterThan">
      <formula>45199</formula>
    </cfRule>
    <cfRule type="cellIs" dxfId="386" priority="51" operator="between">
      <formula>2000</formula>
      <formula>2040</formula>
    </cfRule>
  </conditionalFormatting>
  <conditionalFormatting sqref="K25:K40">
    <cfRule type="cellIs" dxfId="385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384" priority="24" operator="greaterThan">
      <formula>45313</formula>
    </cfRule>
    <cfRule type="cellIs" dxfId="383" priority="46" operator="greaterThan">
      <formula>45227</formula>
    </cfRule>
    <cfRule type="cellIs" dxfId="382" priority="48" operator="between">
      <formula>2000</formula>
      <formula>2040</formula>
    </cfRule>
    <cfRule type="cellIs" dxfId="381" priority="47" operator="greaterThan">
      <formula>45199</formula>
    </cfRule>
  </conditionalFormatting>
  <conditionalFormatting sqref="N25:N40">
    <cfRule type="cellIs" dxfId="380" priority="27" operator="greaterThan">
      <formula>45517</formula>
    </cfRule>
    <cfRule type="cellIs" dxfId="379" priority="39" operator="between">
      <formula>2000</formula>
      <formula>2040</formula>
    </cfRule>
    <cfRule type="cellIs" dxfId="378" priority="38" operator="greaterThan">
      <formula>45199</formula>
    </cfRule>
    <cfRule type="cellIs" dxfId="377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376" priority="43" operator="greaterThan">
      <formula>45227</formula>
    </cfRule>
    <cfRule type="cellIs" dxfId="375" priority="44" operator="greaterThan">
      <formula>45199</formula>
    </cfRule>
    <cfRule type="cellIs" dxfId="374" priority="45" operator="between">
      <formula>2000</formula>
      <formula>2040</formula>
    </cfRule>
    <cfRule type="cellIs" dxfId="373" priority="23" operator="greaterThan">
      <formula>45346</formula>
    </cfRule>
  </conditionalFormatting>
  <conditionalFormatting sqref="Q25:Q40">
    <cfRule type="cellIs" dxfId="372" priority="40" operator="greaterThan">
      <formula>45227</formula>
    </cfRule>
    <cfRule type="cellIs" dxfId="371" priority="41" operator="greaterThan">
      <formula>45199</formula>
    </cfRule>
    <cfRule type="cellIs" dxfId="370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{C8318D66-25CA-4ACD-839D-153B570BB604}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{09D9C891-6936-45BB-9B61-C4EE2309CC94}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{EAFDFD7C-1993-457F-AF86-BAEFDC1F8B8F}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4C5104-8743-4839-B718-C369762FF6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4A2BBBEE-94C8-4358-9C37-50EFEC22EE3D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C8318D66-25CA-4ACD-839D-153B570BB6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C28386B0-41D1-4C5B-B538-D8261102E6EF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09D9C891-6936-45BB-9B61-C4EE2309CC9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8CFCA2AE-0A5B-4B2D-A502-8E0B15D2475C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EAFDFD7C-1993-457F-AF86-BAEFDC1F8B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5C37-3319-4D64-AEE5-2FA83FDB18EB}">
  <dimension ref="A1:AZ104"/>
  <sheetViews>
    <sheetView rightToLeft="1" zoomScaleNormal="100" workbookViewId="0">
      <selection activeCell="D5" sqref="D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369" priority="58" operator="greaterThan">
      <formula>45199</formula>
    </cfRule>
    <cfRule type="cellIs" dxfId="368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367" priority="33" operator="greaterThan">
      <formula>45199</formula>
    </cfRule>
    <cfRule type="cellIs" dxfId="366" priority="34" operator="between">
      <formula>2000</formula>
      <formula>2040</formula>
    </cfRule>
  </conditionalFormatting>
  <conditionalFormatting sqref="B25:B40">
    <cfRule type="cellIs" dxfId="365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{0A37F735-5116-4950-B1BB-2E2942074EA7}</x14:id>
        </ext>
      </extLst>
    </cfRule>
  </conditionalFormatting>
  <conditionalFormatting sqref="E5:E20">
    <cfRule type="cellIs" dxfId="364" priority="57" operator="between">
      <formula>2000</formula>
      <formula>2040</formula>
    </cfRule>
    <cfRule type="cellIs" dxfId="363" priority="56" operator="greaterThan">
      <formula>45199</formula>
    </cfRule>
    <cfRule type="cellIs" dxfId="362" priority="55" operator="greaterThan">
      <formula>45227</formula>
    </cfRule>
  </conditionalFormatting>
  <conditionalFormatting sqref="E25:E40 H25:H40 K25:K40">
    <cfRule type="cellIs" dxfId="361" priority="35" operator="greaterThan">
      <formula>45227</formula>
    </cfRule>
    <cfRule type="cellIs" dxfId="360" priority="36" operator="greaterThan">
      <formula>45199</formula>
    </cfRule>
  </conditionalFormatting>
  <conditionalFormatting sqref="E25:E40">
    <cfRule type="cellIs" dxfId="359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358" priority="52" operator="greaterThan">
      <formula>45227</formula>
    </cfRule>
    <cfRule type="cellIs" dxfId="357" priority="26" operator="greaterThan">
      <formula>45258</formula>
    </cfRule>
    <cfRule type="cellIs" dxfId="356" priority="54" operator="between">
      <formula>2000</formula>
      <formula>2040</formula>
    </cfRule>
    <cfRule type="cellIs" dxfId="355" priority="53" operator="greaterThan">
      <formula>45199</formula>
    </cfRule>
  </conditionalFormatting>
  <conditionalFormatting sqref="H25:H40 E25:E40 B25:B40 K25:K40">
    <cfRule type="cellIs" dxfId="354" priority="32" operator="greaterThan">
      <formula>45227</formula>
    </cfRule>
  </conditionalFormatting>
  <conditionalFormatting sqref="H25:H40">
    <cfRule type="cellIs" dxfId="353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352" priority="25" operator="greaterThan">
      <formula>45285</formula>
    </cfRule>
    <cfRule type="cellIs" dxfId="351" priority="49" operator="greaterThan">
      <formula>45227</formula>
    </cfRule>
    <cfRule type="cellIs" dxfId="350" priority="50" operator="greaterThan">
      <formula>45199</formula>
    </cfRule>
    <cfRule type="cellIs" dxfId="349" priority="51" operator="between">
      <formula>2000</formula>
      <formula>2040</formula>
    </cfRule>
  </conditionalFormatting>
  <conditionalFormatting sqref="K25:K40">
    <cfRule type="cellIs" dxfId="348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347" priority="24" operator="greaterThan">
      <formula>45313</formula>
    </cfRule>
    <cfRule type="cellIs" dxfId="346" priority="46" operator="greaterThan">
      <formula>45227</formula>
    </cfRule>
    <cfRule type="cellIs" dxfId="345" priority="48" operator="between">
      <formula>2000</formula>
      <formula>2040</formula>
    </cfRule>
    <cfRule type="cellIs" dxfId="344" priority="47" operator="greaterThan">
      <formula>45199</formula>
    </cfRule>
  </conditionalFormatting>
  <conditionalFormatting sqref="N25:N40">
    <cfRule type="cellIs" dxfId="343" priority="27" operator="greaterThan">
      <formula>45517</formula>
    </cfRule>
    <cfRule type="cellIs" dxfId="342" priority="39" operator="between">
      <formula>2000</formula>
      <formula>2040</formula>
    </cfRule>
    <cfRule type="cellIs" dxfId="341" priority="38" operator="greaterThan">
      <formula>45199</formula>
    </cfRule>
    <cfRule type="cellIs" dxfId="340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339" priority="43" operator="greaterThan">
      <formula>45227</formula>
    </cfRule>
    <cfRule type="cellIs" dxfId="338" priority="44" operator="greaterThan">
      <formula>45199</formula>
    </cfRule>
    <cfRule type="cellIs" dxfId="337" priority="45" operator="between">
      <formula>2000</formula>
      <formula>2040</formula>
    </cfRule>
    <cfRule type="cellIs" dxfId="336" priority="23" operator="greaterThan">
      <formula>45346</formula>
    </cfRule>
  </conditionalFormatting>
  <conditionalFormatting sqref="Q25:Q40">
    <cfRule type="cellIs" dxfId="335" priority="40" operator="greaterThan">
      <formula>45227</formula>
    </cfRule>
    <cfRule type="cellIs" dxfId="334" priority="41" operator="greaterThan">
      <formula>45199</formula>
    </cfRule>
    <cfRule type="cellIs" dxfId="333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{21D56E08-AB35-473C-AE02-3954299BFDD0}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{ADAC8AE0-1728-4071-82C1-227DD23F9DD4}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{3E4F4EED-7A37-4D6B-8F20-261BAA9DE1CE}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A37F735-5116-4950-B1BB-2E2942074E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9B0B6C18-DDE4-4D6D-B351-46F77B4DFCA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21D56E08-AB35-473C-AE02-3954299BFD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C2F46A9C-2BB0-4CB3-B52F-97372C3EE559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ADAC8AE0-1728-4071-82C1-227DD23F9DD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355FD4AD-1539-4F45-96F6-E4195DC1023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3E4F4EED-7A37-4D6B-8F20-261BAA9DE1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B3A79-84D5-40A9-AFC6-156C68944644}">
  <dimension ref="A1:AZ104"/>
  <sheetViews>
    <sheetView rightToLeft="1" zoomScaleNormal="100" workbookViewId="0">
      <selection activeCell="C5" sqref="C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332" priority="58" operator="greaterThan">
      <formula>45199</formula>
    </cfRule>
    <cfRule type="cellIs" dxfId="331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330" priority="33" operator="greaterThan">
      <formula>45199</formula>
    </cfRule>
    <cfRule type="cellIs" dxfId="329" priority="34" operator="between">
      <formula>2000</formula>
      <formula>2040</formula>
    </cfRule>
  </conditionalFormatting>
  <conditionalFormatting sqref="B25:B40">
    <cfRule type="cellIs" dxfId="328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{84B0357A-9BBF-4A25-B0AE-413D67E1A3EE}</x14:id>
        </ext>
      </extLst>
    </cfRule>
  </conditionalFormatting>
  <conditionalFormatting sqref="E5:E20">
    <cfRule type="cellIs" dxfId="327" priority="57" operator="between">
      <formula>2000</formula>
      <formula>2040</formula>
    </cfRule>
    <cfRule type="cellIs" dxfId="326" priority="56" operator="greaterThan">
      <formula>45199</formula>
    </cfRule>
    <cfRule type="cellIs" dxfId="325" priority="55" operator="greaterThan">
      <formula>45227</formula>
    </cfRule>
  </conditionalFormatting>
  <conditionalFormatting sqref="E25:E40 H25:H40 K25:K40">
    <cfRule type="cellIs" dxfId="324" priority="35" operator="greaterThan">
      <formula>45227</formula>
    </cfRule>
    <cfRule type="cellIs" dxfId="323" priority="36" operator="greaterThan">
      <formula>45199</formula>
    </cfRule>
  </conditionalFormatting>
  <conditionalFormatting sqref="E25:E40">
    <cfRule type="cellIs" dxfId="322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321" priority="52" operator="greaterThan">
      <formula>45227</formula>
    </cfRule>
    <cfRule type="cellIs" dxfId="320" priority="26" operator="greaterThan">
      <formula>45258</formula>
    </cfRule>
    <cfRule type="cellIs" dxfId="319" priority="54" operator="between">
      <formula>2000</formula>
      <formula>2040</formula>
    </cfRule>
    <cfRule type="cellIs" dxfId="318" priority="53" operator="greaterThan">
      <formula>45199</formula>
    </cfRule>
  </conditionalFormatting>
  <conditionalFormatting sqref="H25:H40 E25:E40 B25:B40 K25:K40">
    <cfRule type="cellIs" dxfId="317" priority="32" operator="greaterThan">
      <formula>45227</formula>
    </cfRule>
  </conditionalFormatting>
  <conditionalFormatting sqref="H25:H40">
    <cfRule type="cellIs" dxfId="316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315" priority="25" operator="greaterThan">
      <formula>45285</formula>
    </cfRule>
    <cfRule type="cellIs" dxfId="314" priority="49" operator="greaterThan">
      <formula>45227</formula>
    </cfRule>
    <cfRule type="cellIs" dxfId="313" priority="50" operator="greaterThan">
      <formula>45199</formula>
    </cfRule>
    <cfRule type="cellIs" dxfId="312" priority="51" operator="between">
      <formula>2000</formula>
      <formula>2040</formula>
    </cfRule>
  </conditionalFormatting>
  <conditionalFormatting sqref="K25:K40">
    <cfRule type="cellIs" dxfId="311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310" priority="24" operator="greaterThan">
      <formula>45313</formula>
    </cfRule>
    <cfRule type="cellIs" dxfId="309" priority="46" operator="greaterThan">
      <formula>45227</formula>
    </cfRule>
    <cfRule type="cellIs" dxfId="308" priority="48" operator="between">
      <formula>2000</formula>
      <formula>2040</formula>
    </cfRule>
    <cfRule type="cellIs" dxfId="307" priority="47" operator="greaterThan">
      <formula>45199</formula>
    </cfRule>
  </conditionalFormatting>
  <conditionalFormatting sqref="N25:N40">
    <cfRule type="cellIs" dxfId="306" priority="27" operator="greaterThan">
      <formula>45517</formula>
    </cfRule>
    <cfRule type="cellIs" dxfId="305" priority="39" operator="between">
      <formula>2000</formula>
      <formula>2040</formula>
    </cfRule>
    <cfRule type="cellIs" dxfId="304" priority="38" operator="greaterThan">
      <formula>45199</formula>
    </cfRule>
    <cfRule type="cellIs" dxfId="303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302" priority="43" operator="greaterThan">
      <formula>45227</formula>
    </cfRule>
    <cfRule type="cellIs" dxfId="301" priority="44" operator="greaterThan">
      <formula>45199</formula>
    </cfRule>
    <cfRule type="cellIs" dxfId="300" priority="45" operator="between">
      <formula>2000</formula>
      <formula>2040</formula>
    </cfRule>
    <cfRule type="cellIs" dxfId="299" priority="23" operator="greaterThan">
      <formula>45346</formula>
    </cfRule>
  </conditionalFormatting>
  <conditionalFormatting sqref="Q25:Q40">
    <cfRule type="cellIs" dxfId="298" priority="40" operator="greaterThan">
      <formula>45227</formula>
    </cfRule>
    <cfRule type="cellIs" dxfId="297" priority="41" operator="greaterThan">
      <formula>45199</formula>
    </cfRule>
    <cfRule type="cellIs" dxfId="296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{72219E0D-72F7-4DEF-B139-14BE5375434E}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{A948B5FE-3485-46A4-B0FF-A647E6545821}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{5DBC2451-2A4A-409E-A827-67F962F6E7D1}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B0357A-9BBF-4A25-B0AE-413D67E1A3E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C97051CF-6FC6-416E-93B9-9BFF94FB7FFD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72219E0D-72F7-4DEF-B139-14BE537543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29210F64-E646-4F84-8FA1-225A16C7B2C1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A948B5FE-3485-46A4-B0FF-A647E654582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D67E253B-A0E6-4E5D-B6D5-7EB834103269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5DBC2451-2A4A-409E-A827-67F962F6E7D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2CAB7-9A5F-4531-85EF-4DD0E7B1EE9D}">
  <dimension ref="A1:AZ104"/>
  <sheetViews>
    <sheetView rightToLeft="1" zoomScaleNormal="100" workbookViewId="0">
      <selection activeCell="C5" sqref="C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295" priority="58" operator="greaterThan">
      <formula>45199</formula>
    </cfRule>
    <cfRule type="cellIs" dxfId="294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293" priority="33" operator="greaterThan">
      <formula>45199</formula>
    </cfRule>
    <cfRule type="cellIs" dxfId="292" priority="34" operator="between">
      <formula>2000</formula>
      <formula>2040</formula>
    </cfRule>
  </conditionalFormatting>
  <conditionalFormatting sqref="B25:B40">
    <cfRule type="cellIs" dxfId="291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{866E03F1-E78C-4135-B282-96C3C977FEE2}</x14:id>
        </ext>
      </extLst>
    </cfRule>
  </conditionalFormatting>
  <conditionalFormatting sqref="E5:E20">
    <cfRule type="cellIs" dxfId="290" priority="57" operator="between">
      <formula>2000</formula>
      <formula>2040</formula>
    </cfRule>
    <cfRule type="cellIs" dxfId="289" priority="56" operator="greaterThan">
      <formula>45199</formula>
    </cfRule>
    <cfRule type="cellIs" dxfId="288" priority="55" operator="greaterThan">
      <formula>45227</formula>
    </cfRule>
  </conditionalFormatting>
  <conditionalFormatting sqref="E25:E40 H25:H40 K25:K40">
    <cfRule type="cellIs" dxfId="287" priority="35" operator="greaterThan">
      <formula>45227</formula>
    </cfRule>
    <cfRule type="cellIs" dxfId="286" priority="36" operator="greaterThan">
      <formula>45199</formula>
    </cfRule>
  </conditionalFormatting>
  <conditionalFormatting sqref="E25:E40">
    <cfRule type="cellIs" dxfId="285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284" priority="52" operator="greaterThan">
      <formula>45227</formula>
    </cfRule>
    <cfRule type="cellIs" dxfId="283" priority="26" operator="greaterThan">
      <formula>45258</formula>
    </cfRule>
    <cfRule type="cellIs" dxfId="282" priority="54" operator="between">
      <formula>2000</formula>
      <formula>2040</formula>
    </cfRule>
    <cfRule type="cellIs" dxfId="281" priority="53" operator="greaterThan">
      <formula>45199</formula>
    </cfRule>
  </conditionalFormatting>
  <conditionalFormatting sqref="H25:H40 E25:E40 B25:B40 K25:K40">
    <cfRule type="cellIs" dxfId="280" priority="32" operator="greaterThan">
      <formula>45227</formula>
    </cfRule>
  </conditionalFormatting>
  <conditionalFormatting sqref="H25:H40">
    <cfRule type="cellIs" dxfId="279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278" priority="25" operator="greaterThan">
      <formula>45285</formula>
    </cfRule>
    <cfRule type="cellIs" dxfId="277" priority="49" operator="greaterThan">
      <formula>45227</formula>
    </cfRule>
    <cfRule type="cellIs" dxfId="276" priority="50" operator="greaterThan">
      <formula>45199</formula>
    </cfRule>
    <cfRule type="cellIs" dxfId="275" priority="51" operator="between">
      <formula>2000</formula>
      <formula>2040</formula>
    </cfRule>
  </conditionalFormatting>
  <conditionalFormatting sqref="K25:K40">
    <cfRule type="cellIs" dxfId="274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273" priority="24" operator="greaterThan">
      <formula>45313</formula>
    </cfRule>
    <cfRule type="cellIs" dxfId="272" priority="46" operator="greaterThan">
      <formula>45227</formula>
    </cfRule>
    <cfRule type="cellIs" dxfId="271" priority="48" operator="between">
      <formula>2000</formula>
      <formula>2040</formula>
    </cfRule>
    <cfRule type="cellIs" dxfId="270" priority="47" operator="greaterThan">
      <formula>45199</formula>
    </cfRule>
  </conditionalFormatting>
  <conditionalFormatting sqref="N25:N40">
    <cfRule type="cellIs" dxfId="269" priority="27" operator="greaterThan">
      <formula>45517</formula>
    </cfRule>
    <cfRule type="cellIs" dxfId="268" priority="39" operator="between">
      <formula>2000</formula>
      <formula>2040</formula>
    </cfRule>
    <cfRule type="cellIs" dxfId="267" priority="38" operator="greaterThan">
      <formula>45199</formula>
    </cfRule>
    <cfRule type="cellIs" dxfId="266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265" priority="43" operator="greaterThan">
      <formula>45227</formula>
    </cfRule>
    <cfRule type="cellIs" dxfId="264" priority="44" operator="greaterThan">
      <formula>45199</formula>
    </cfRule>
    <cfRule type="cellIs" dxfId="263" priority="45" operator="between">
      <formula>2000</formula>
      <formula>2040</formula>
    </cfRule>
    <cfRule type="cellIs" dxfId="262" priority="23" operator="greaterThan">
      <formula>45346</formula>
    </cfRule>
  </conditionalFormatting>
  <conditionalFormatting sqref="Q25:Q40">
    <cfRule type="cellIs" dxfId="261" priority="40" operator="greaterThan">
      <formula>45227</formula>
    </cfRule>
    <cfRule type="cellIs" dxfId="260" priority="41" operator="greaterThan">
      <formula>45199</formula>
    </cfRule>
    <cfRule type="cellIs" dxfId="259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{19663207-8996-405D-B5A3-E0E73E714E6B}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{58941CD8-D125-4A44-824B-BA2CF6F0F684}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{47918681-0889-4C5F-886F-77BD1D081BD8}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66E03F1-E78C-4135-B282-96C3C977FE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ED041D1F-AD6B-4853-959F-6ACFD9229C71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19663207-8996-405D-B5A3-E0E73E714E6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BC03172F-0FCB-43E2-9F61-8CC0B9AE345E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58941CD8-D125-4A44-824B-BA2CF6F0F6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79DE51D4-841B-4784-98C7-743E5D2306D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47918681-0889-4C5F-886F-77BD1D081B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EA6A6-F032-49AA-A229-B732DF56B54F}">
  <dimension ref="A1:AZ104"/>
  <sheetViews>
    <sheetView rightToLeft="1" zoomScaleNormal="100" workbookViewId="0">
      <selection activeCell="C5" sqref="C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258" priority="58" operator="greaterThan">
      <formula>45199</formula>
    </cfRule>
    <cfRule type="cellIs" dxfId="257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256" priority="33" operator="greaterThan">
      <formula>45199</formula>
    </cfRule>
    <cfRule type="cellIs" dxfId="255" priority="34" operator="between">
      <formula>2000</formula>
      <formula>2040</formula>
    </cfRule>
  </conditionalFormatting>
  <conditionalFormatting sqref="B25:B40">
    <cfRule type="cellIs" dxfId="254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{915E0C27-2E4A-4F73-83FA-1FBC40837F50}</x14:id>
        </ext>
      </extLst>
    </cfRule>
  </conditionalFormatting>
  <conditionalFormatting sqref="E5:E20">
    <cfRule type="cellIs" dxfId="253" priority="57" operator="between">
      <formula>2000</formula>
      <formula>2040</formula>
    </cfRule>
    <cfRule type="cellIs" dxfId="252" priority="56" operator="greaterThan">
      <formula>45199</formula>
    </cfRule>
    <cfRule type="cellIs" dxfId="251" priority="55" operator="greaterThan">
      <formula>45227</formula>
    </cfRule>
  </conditionalFormatting>
  <conditionalFormatting sqref="E25:E40 H25:H40 K25:K40">
    <cfRule type="cellIs" dxfId="250" priority="35" operator="greaterThan">
      <formula>45227</formula>
    </cfRule>
    <cfRule type="cellIs" dxfId="249" priority="36" operator="greaterThan">
      <formula>45199</formula>
    </cfRule>
  </conditionalFormatting>
  <conditionalFormatting sqref="E25:E40">
    <cfRule type="cellIs" dxfId="248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247" priority="52" operator="greaterThan">
      <formula>45227</formula>
    </cfRule>
    <cfRule type="cellIs" dxfId="246" priority="26" operator="greaterThan">
      <formula>45258</formula>
    </cfRule>
    <cfRule type="cellIs" dxfId="245" priority="54" operator="between">
      <formula>2000</formula>
      <formula>2040</formula>
    </cfRule>
    <cfRule type="cellIs" dxfId="244" priority="53" operator="greaterThan">
      <formula>45199</formula>
    </cfRule>
  </conditionalFormatting>
  <conditionalFormatting sqref="H25:H40 E25:E40 B25:B40 K25:K40">
    <cfRule type="cellIs" dxfId="243" priority="32" operator="greaterThan">
      <formula>45227</formula>
    </cfRule>
  </conditionalFormatting>
  <conditionalFormatting sqref="H25:H40">
    <cfRule type="cellIs" dxfId="242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241" priority="25" operator="greaterThan">
      <formula>45285</formula>
    </cfRule>
    <cfRule type="cellIs" dxfId="240" priority="49" operator="greaterThan">
      <formula>45227</formula>
    </cfRule>
    <cfRule type="cellIs" dxfId="239" priority="50" operator="greaterThan">
      <formula>45199</formula>
    </cfRule>
    <cfRule type="cellIs" dxfId="238" priority="51" operator="between">
      <formula>2000</formula>
      <formula>2040</formula>
    </cfRule>
  </conditionalFormatting>
  <conditionalFormatting sqref="K25:K40">
    <cfRule type="cellIs" dxfId="237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236" priority="24" operator="greaterThan">
      <formula>45313</formula>
    </cfRule>
    <cfRule type="cellIs" dxfId="235" priority="46" operator="greaterThan">
      <formula>45227</formula>
    </cfRule>
    <cfRule type="cellIs" dxfId="234" priority="48" operator="between">
      <formula>2000</formula>
      <formula>2040</formula>
    </cfRule>
    <cfRule type="cellIs" dxfId="233" priority="47" operator="greaterThan">
      <formula>45199</formula>
    </cfRule>
  </conditionalFormatting>
  <conditionalFormatting sqref="N25:N40">
    <cfRule type="cellIs" dxfId="232" priority="27" operator="greaterThan">
      <formula>45517</formula>
    </cfRule>
    <cfRule type="cellIs" dxfId="231" priority="39" operator="between">
      <formula>2000</formula>
      <formula>2040</formula>
    </cfRule>
    <cfRule type="cellIs" dxfId="230" priority="38" operator="greaterThan">
      <formula>45199</formula>
    </cfRule>
    <cfRule type="cellIs" dxfId="229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228" priority="43" operator="greaterThan">
      <formula>45227</formula>
    </cfRule>
    <cfRule type="cellIs" dxfId="227" priority="44" operator="greaterThan">
      <formula>45199</formula>
    </cfRule>
    <cfRule type="cellIs" dxfId="226" priority="45" operator="between">
      <formula>2000</formula>
      <formula>2040</formula>
    </cfRule>
    <cfRule type="cellIs" dxfId="225" priority="23" operator="greaterThan">
      <formula>45346</formula>
    </cfRule>
  </conditionalFormatting>
  <conditionalFormatting sqref="Q25:Q40">
    <cfRule type="cellIs" dxfId="224" priority="40" operator="greaterThan">
      <formula>45227</formula>
    </cfRule>
    <cfRule type="cellIs" dxfId="223" priority="41" operator="greaterThan">
      <formula>45199</formula>
    </cfRule>
    <cfRule type="cellIs" dxfId="222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{1A19D3E9-B662-4350-8EFE-293EFB8008A2}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{037AD6B4-14F8-44BC-B518-09A796A24CFE}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{B7D6E8B5-2A44-443F-ACF0-07B814A8970F}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5E0C27-2E4A-4F73-83FA-1FBC40837F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F452234A-2190-4F5A-A7B0-86A2A07BA7E6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1A19D3E9-B662-4350-8EFE-293EFB8008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D1B5C7F7-BAA9-4156-B8AB-A0BB40DD4BE9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037AD6B4-14F8-44BC-B518-09A796A24C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54E89970-912D-48D1-98DA-236383BA848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B7D6E8B5-2A44-443F-ACF0-07B814A897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D840-BBC4-4FD7-9A11-B09CBB6897D5}">
  <dimension ref="A1:AZ104"/>
  <sheetViews>
    <sheetView rightToLeft="1" topLeftCell="A19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221" priority="58" operator="greaterThan">
      <formula>45199</formula>
    </cfRule>
    <cfRule type="cellIs" dxfId="220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219" priority="33" operator="greaterThan">
      <formula>45199</formula>
    </cfRule>
    <cfRule type="cellIs" dxfId="218" priority="34" operator="between">
      <formula>2000</formula>
      <formula>2040</formula>
    </cfRule>
  </conditionalFormatting>
  <conditionalFormatting sqref="B25:B40">
    <cfRule type="cellIs" dxfId="217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{118D7CB9-A654-4266-A07B-0FF0B7C9EFF0}</x14:id>
        </ext>
      </extLst>
    </cfRule>
  </conditionalFormatting>
  <conditionalFormatting sqref="E5:E20">
    <cfRule type="cellIs" dxfId="216" priority="57" operator="between">
      <formula>2000</formula>
      <formula>2040</formula>
    </cfRule>
    <cfRule type="cellIs" dxfId="215" priority="56" operator="greaterThan">
      <formula>45199</formula>
    </cfRule>
    <cfRule type="cellIs" dxfId="214" priority="55" operator="greaterThan">
      <formula>45227</formula>
    </cfRule>
  </conditionalFormatting>
  <conditionalFormatting sqref="E25:E40 H25:H40 K25:K40">
    <cfRule type="cellIs" dxfId="213" priority="35" operator="greaterThan">
      <formula>45227</formula>
    </cfRule>
    <cfRule type="cellIs" dxfId="212" priority="36" operator="greaterThan">
      <formula>45199</formula>
    </cfRule>
  </conditionalFormatting>
  <conditionalFormatting sqref="E25:E40">
    <cfRule type="cellIs" dxfId="211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210" priority="52" operator="greaterThan">
      <formula>45227</formula>
    </cfRule>
    <cfRule type="cellIs" dxfId="209" priority="26" operator="greaterThan">
      <formula>45258</formula>
    </cfRule>
    <cfRule type="cellIs" dxfId="208" priority="54" operator="between">
      <formula>2000</formula>
      <formula>2040</formula>
    </cfRule>
    <cfRule type="cellIs" dxfId="207" priority="53" operator="greaterThan">
      <formula>45199</formula>
    </cfRule>
  </conditionalFormatting>
  <conditionalFormatting sqref="H25:H40 E25:E40 B25:B40 K25:K40">
    <cfRule type="cellIs" dxfId="206" priority="32" operator="greaterThan">
      <formula>45227</formula>
    </cfRule>
  </conditionalFormatting>
  <conditionalFormatting sqref="H25:H40">
    <cfRule type="cellIs" dxfId="205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204" priority="25" operator="greaterThan">
      <formula>45285</formula>
    </cfRule>
    <cfRule type="cellIs" dxfId="203" priority="49" operator="greaterThan">
      <formula>45227</formula>
    </cfRule>
    <cfRule type="cellIs" dxfId="202" priority="50" operator="greaterThan">
      <formula>45199</formula>
    </cfRule>
    <cfRule type="cellIs" dxfId="201" priority="51" operator="between">
      <formula>2000</formula>
      <formula>2040</formula>
    </cfRule>
  </conditionalFormatting>
  <conditionalFormatting sqref="K25:K40">
    <cfRule type="cellIs" dxfId="200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199" priority="24" operator="greaterThan">
      <formula>45313</formula>
    </cfRule>
    <cfRule type="cellIs" dxfId="198" priority="46" operator="greaterThan">
      <formula>45227</formula>
    </cfRule>
    <cfRule type="cellIs" dxfId="197" priority="48" operator="between">
      <formula>2000</formula>
      <formula>2040</formula>
    </cfRule>
    <cfRule type="cellIs" dxfId="196" priority="47" operator="greaterThan">
      <formula>45199</formula>
    </cfRule>
  </conditionalFormatting>
  <conditionalFormatting sqref="N25:N40">
    <cfRule type="cellIs" dxfId="195" priority="27" operator="greaterThan">
      <formula>45517</formula>
    </cfRule>
    <cfRule type="cellIs" dxfId="194" priority="39" operator="between">
      <formula>2000</formula>
      <formula>2040</formula>
    </cfRule>
    <cfRule type="cellIs" dxfId="193" priority="38" operator="greaterThan">
      <formula>45199</formula>
    </cfRule>
    <cfRule type="cellIs" dxfId="192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191" priority="43" operator="greaterThan">
      <formula>45227</formula>
    </cfRule>
    <cfRule type="cellIs" dxfId="190" priority="44" operator="greaterThan">
      <formula>45199</formula>
    </cfRule>
    <cfRule type="cellIs" dxfId="189" priority="45" operator="between">
      <formula>2000</formula>
      <formula>2040</formula>
    </cfRule>
    <cfRule type="cellIs" dxfId="188" priority="23" operator="greaterThan">
      <formula>45346</formula>
    </cfRule>
  </conditionalFormatting>
  <conditionalFormatting sqref="Q25:Q40">
    <cfRule type="cellIs" dxfId="187" priority="40" operator="greaterThan">
      <formula>45227</formula>
    </cfRule>
    <cfRule type="cellIs" dxfId="186" priority="41" operator="greaterThan">
      <formula>45199</formula>
    </cfRule>
    <cfRule type="cellIs" dxfId="185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{BB7BA76E-3A5F-4153-8765-B81A575BB4C7}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{BD9AE153-314F-47F9-BBB3-9A6B763D504B}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{C36DDD70-DC57-4F90-8D78-F0897E0AB639}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8D7CB9-A654-4266-A07B-0FF0B7C9EF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87484F18-579B-42CF-ACBF-3FE838298BA6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BB7BA76E-3A5F-4153-8765-B81A575BB4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7395340B-5B60-42C6-93A4-EF81A42CBAF9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BD9AE153-314F-47F9-BBB3-9A6B763D50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E24DCC58-1AB3-428E-B84D-D5B51ABD57D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C36DDD70-DC57-4F90-8D78-F0897E0AB63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CA08B-023F-4E97-8C8D-056C660F73E4}">
  <dimension ref="A1:AZ104"/>
  <sheetViews>
    <sheetView rightToLeft="1" topLeftCell="A32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184" priority="58" operator="greaterThan">
      <formula>45199</formula>
    </cfRule>
    <cfRule type="cellIs" dxfId="183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182" priority="33" operator="greaterThan">
      <formula>45199</formula>
    </cfRule>
    <cfRule type="cellIs" dxfId="181" priority="34" operator="between">
      <formula>2000</formula>
      <formula>2040</formula>
    </cfRule>
  </conditionalFormatting>
  <conditionalFormatting sqref="B25:B40">
    <cfRule type="cellIs" dxfId="180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{3B67B29C-F7FC-4E44-B7B7-D85471DBCCBB}</x14:id>
        </ext>
      </extLst>
    </cfRule>
  </conditionalFormatting>
  <conditionalFormatting sqref="E5:E20">
    <cfRule type="cellIs" dxfId="179" priority="57" operator="between">
      <formula>2000</formula>
      <formula>2040</formula>
    </cfRule>
    <cfRule type="cellIs" dxfId="178" priority="56" operator="greaterThan">
      <formula>45199</formula>
    </cfRule>
    <cfRule type="cellIs" dxfId="177" priority="55" operator="greaterThan">
      <formula>45227</formula>
    </cfRule>
  </conditionalFormatting>
  <conditionalFormatting sqref="E25:E40 H25:H40 K25:K40">
    <cfRule type="cellIs" dxfId="176" priority="35" operator="greaterThan">
      <formula>45227</formula>
    </cfRule>
    <cfRule type="cellIs" dxfId="175" priority="36" operator="greaterThan">
      <formula>45199</formula>
    </cfRule>
  </conditionalFormatting>
  <conditionalFormatting sqref="E25:E40">
    <cfRule type="cellIs" dxfId="174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173" priority="52" operator="greaterThan">
      <formula>45227</formula>
    </cfRule>
    <cfRule type="cellIs" dxfId="172" priority="26" operator="greaterThan">
      <formula>45258</formula>
    </cfRule>
    <cfRule type="cellIs" dxfId="171" priority="54" operator="between">
      <formula>2000</formula>
      <formula>2040</formula>
    </cfRule>
    <cfRule type="cellIs" dxfId="170" priority="53" operator="greaterThan">
      <formula>45199</formula>
    </cfRule>
  </conditionalFormatting>
  <conditionalFormatting sqref="H25:H40 E25:E40 B25:B40 K25:K40">
    <cfRule type="cellIs" dxfId="169" priority="32" operator="greaterThan">
      <formula>45227</formula>
    </cfRule>
  </conditionalFormatting>
  <conditionalFormatting sqref="H25:H40">
    <cfRule type="cellIs" dxfId="168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167" priority="25" operator="greaterThan">
      <formula>45285</formula>
    </cfRule>
    <cfRule type="cellIs" dxfId="166" priority="49" operator="greaterThan">
      <formula>45227</formula>
    </cfRule>
    <cfRule type="cellIs" dxfId="165" priority="50" operator="greaterThan">
      <formula>45199</formula>
    </cfRule>
    <cfRule type="cellIs" dxfId="164" priority="51" operator="between">
      <formula>2000</formula>
      <formula>2040</formula>
    </cfRule>
  </conditionalFormatting>
  <conditionalFormatting sqref="K25:K40">
    <cfRule type="cellIs" dxfId="163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162" priority="24" operator="greaterThan">
      <formula>45313</formula>
    </cfRule>
    <cfRule type="cellIs" dxfId="161" priority="46" operator="greaterThan">
      <formula>45227</formula>
    </cfRule>
    <cfRule type="cellIs" dxfId="160" priority="48" operator="between">
      <formula>2000</formula>
      <formula>2040</formula>
    </cfRule>
    <cfRule type="cellIs" dxfId="159" priority="47" operator="greaterThan">
      <formula>45199</formula>
    </cfRule>
  </conditionalFormatting>
  <conditionalFormatting sqref="N25:N40">
    <cfRule type="cellIs" dxfId="158" priority="27" operator="greaterThan">
      <formula>45517</formula>
    </cfRule>
    <cfRule type="cellIs" dxfId="157" priority="39" operator="between">
      <formula>2000</formula>
      <formula>2040</formula>
    </cfRule>
    <cfRule type="cellIs" dxfId="156" priority="38" operator="greaterThan">
      <formula>45199</formula>
    </cfRule>
    <cfRule type="cellIs" dxfId="155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154" priority="43" operator="greaterThan">
      <formula>45227</formula>
    </cfRule>
    <cfRule type="cellIs" dxfId="153" priority="44" operator="greaterThan">
      <formula>45199</formula>
    </cfRule>
    <cfRule type="cellIs" dxfId="152" priority="45" operator="between">
      <formula>2000</formula>
      <formula>2040</formula>
    </cfRule>
    <cfRule type="cellIs" dxfId="151" priority="23" operator="greaterThan">
      <formula>45346</formula>
    </cfRule>
  </conditionalFormatting>
  <conditionalFormatting sqref="Q25:Q40">
    <cfRule type="cellIs" dxfId="150" priority="40" operator="greaterThan">
      <formula>45227</formula>
    </cfRule>
    <cfRule type="cellIs" dxfId="149" priority="41" operator="greaterThan">
      <formula>45199</formula>
    </cfRule>
    <cfRule type="cellIs" dxfId="148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{2414C6A5-1FF6-4DF6-AAE5-EA261105285E}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{0E7ABF69-E414-4AFE-9389-7E84EB68C2E4}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{B87E70A8-023A-4BFC-9F34-5C94A252CDF4}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67B29C-F7FC-4E44-B7B7-D85471DBCC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1433CAD6-E6AA-48DB-8568-135BC9064771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2414C6A5-1FF6-4DF6-AAE5-EA26110528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10E691D7-B8DE-4442-9B57-1F8C380816E9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0E7ABF69-E414-4AFE-9389-7E84EB68C2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ABB49E2A-4FAE-4744-A2AC-0AADFD5731D9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B87E70A8-023A-4BFC-9F34-5C94A252CDF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18047-3B6E-49A0-9793-77694BF90319}">
  <dimension ref="A1:AZ104"/>
  <sheetViews>
    <sheetView rightToLeft="1" topLeftCell="A32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147" priority="58" operator="greaterThan">
      <formula>45199</formula>
    </cfRule>
    <cfRule type="cellIs" dxfId="146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145" priority="33" operator="greaterThan">
      <formula>45199</formula>
    </cfRule>
    <cfRule type="cellIs" dxfId="144" priority="34" operator="between">
      <formula>2000</formula>
      <formula>2040</formula>
    </cfRule>
  </conditionalFormatting>
  <conditionalFormatting sqref="B25:B40">
    <cfRule type="cellIs" dxfId="143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{321A5230-CA1D-4312-8660-3BB8FDA7D6D6}</x14:id>
        </ext>
      </extLst>
    </cfRule>
  </conditionalFormatting>
  <conditionalFormatting sqref="E5:E20">
    <cfRule type="cellIs" dxfId="142" priority="57" operator="between">
      <formula>2000</formula>
      <formula>2040</formula>
    </cfRule>
    <cfRule type="cellIs" dxfId="141" priority="56" operator="greaterThan">
      <formula>45199</formula>
    </cfRule>
    <cfRule type="cellIs" dxfId="140" priority="55" operator="greaterThan">
      <formula>45227</formula>
    </cfRule>
  </conditionalFormatting>
  <conditionalFormatting sqref="E25:E40 H25:H40 K25:K40">
    <cfRule type="cellIs" dxfId="139" priority="35" operator="greaterThan">
      <formula>45227</formula>
    </cfRule>
    <cfRule type="cellIs" dxfId="138" priority="36" operator="greaterThan">
      <formula>45199</formula>
    </cfRule>
  </conditionalFormatting>
  <conditionalFormatting sqref="E25:E40">
    <cfRule type="cellIs" dxfId="137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136" priority="52" operator="greaterThan">
      <formula>45227</formula>
    </cfRule>
    <cfRule type="cellIs" dxfId="135" priority="26" operator="greaterThan">
      <formula>45258</formula>
    </cfRule>
    <cfRule type="cellIs" dxfId="134" priority="54" operator="between">
      <formula>2000</formula>
      <formula>2040</formula>
    </cfRule>
    <cfRule type="cellIs" dxfId="133" priority="53" operator="greaterThan">
      <formula>45199</formula>
    </cfRule>
  </conditionalFormatting>
  <conditionalFormatting sqref="H25:H40 E25:E40 B25:B40 K25:K40">
    <cfRule type="cellIs" dxfId="132" priority="32" operator="greaterThan">
      <formula>45227</formula>
    </cfRule>
  </conditionalFormatting>
  <conditionalFormatting sqref="H25:H40">
    <cfRule type="cellIs" dxfId="131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130" priority="25" operator="greaterThan">
      <formula>45285</formula>
    </cfRule>
    <cfRule type="cellIs" dxfId="129" priority="49" operator="greaterThan">
      <formula>45227</formula>
    </cfRule>
    <cfRule type="cellIs" dxfId="128" priority="50" operator="greaterThan">
      <formula>45199</formula>
    </cfRule>
    <cfRule type="cellIs" dxfId="127" priority="51" operator="between">
      <formula>2000</formula>
      <formula>2040</formula>
    </cfRule>
  </conditionalFormatting>
  <conditionalFormatting sqref="K25:K40">
    <cfRule type="cellIs" dxfId="126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125" priority="24" operator="greaterThan">
      <formula>45313</formula>
    </cfRule>
    <cfRule type="cellIs" dxfId="124" priority="46" operator="greaterThan">
      <formula>45227</formula>
    </cfRule>
    <cfRule type="cellIs" dxfId="123" priority="48" operator="between">
      <formula>2000</formula>
      <formula>2040</formula>
    </cfRule>
    <cfRule type="cellIs" dxfId="122" priority="47" operator="greaterThan">
      <formula>45199</formula>
    </cfRule>
  </conditionalFormatting>
  <conditionalFormatting sqref="N25:N40">
    <cfRule type="cellIs" dxfId="121" priority="27" operator="greaterThan">
      <formula>45517</formula>
    </cfRule>
    <cfRule type="cellIs" dxfId="120" priority="39" operator="between">
      <formula>2000</formula>
      <formula>2040</formula>
    </cfRule>
    <cfRule type="cellIs" dxfId="119" priority="38" operator="greaterThan">
      <formula>45199</formula>
    </cfRule>
    <cfRule type="cellIs" dxfId="118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117" priority="43" operator="greaterThan">
      <formula>45227</formula>
    </cfRule>
    <cfRule type="cellIs" dxfId="116" priority="44" operator="greaterThan">
      <formula>45199</formula>
    </cfRule>
    <cfRule type="cellIs" dxfId="115" priority="45" operator="between">
      <formula>2000</formula>
      <formula>2040</formula>
    </cfRule>
    <cfRule type="cellIs" dxfId="114" priority="23" operator="greaterThan">
      <formula>45346</formula>
    </cfRule>
  </conditionalFormatting>
  <conditionalFormatting sqref="Q25:Q40">
    <cfRule type="cellIs" dxfId="113" priority="40" operator="greaterThan">
      <formula>45227</formula>
    </cfRule>
    <cfRule type="cellIs" dxfId="112" priority="41" operator="greaterThan">
      <formula>45199</formula>
    </cfRule>
    <cfRule type="cellIs" dxfId="111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{43029282-987B-41AE-82AF-B48DB705DE9D}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{DBEE5289-5521-4709-AA5C-620A46E8A7D1}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{2CBC0649-B1F8-4821-84D4-11D877E5514B}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1A5230-CA1D-4312-8660-3BB8FDA7D6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42CB25AE-DE7C-49B4-9430-008F2764208F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43029282-987B-41AE-82AF-B48DB705DE9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9F8FC4C9-BB5D-46B3-AD44-9EA09E4D8185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DBEE5289-5521-4709-AA5C-620A46E8A7D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2E0AC6D0-E83E-4901-B25A-E4C0010830CB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2CBC0649-B1F8-4821-84D4-11D877E551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7574-925F-46A4-A8D6-94CD965FFF74}">
  <dimension ref="A1:AZ104"/>
  <sheetViews>
    <sheetView rightToLeft="1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110" priority="58" operator="greaterThan">
      <formula>45199</formula>
    </cfRule>
    <cfRule type="cellIs" dxfId="109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108" priority="33" operator="greaterThan">
      <formula>45199</formula>
    </cfRule>
    <cfRule type="cellIs" dxfId="107" priority="34" operator="between">
      <formula>2000</formula>
      <formula>2040</formula>
    </cfRule>
  </conditionalFormatting>
  <conditionalFormatting sqref="B25:B40">
    <cfRule type="cellIs" dxfId="106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{07D80E52-8580-4D14-AE96-EB1F28EA94A1}</x14:id>
        </ext>
      </extLst>
    </cfRule>
  </conditionalFormatting>
  <conditionalFormatting sqref="E5:E20">
    <cfRule type="cellIs" dxfId="105" priority="57" operator="between">
      <formula>2000</formula>
      <formula>2040</formula>
    </cfRule>
    <cfRule type="cellIs" dxfId="104" priority="56" operator="greaterThan">
      <formula>45199</formula>
    </cfRule>
    <cfRule type="cellIs" dxfId="103" priority="55" operator="greaterThan">
      <formula>45227</formula>
    </cfRule>
  </conditionalFormatting>
  <conditionalFormatting sqref="E25:E40 H25:H40 K25:K40">
    <cfRule type="cellIs" dxfId="102" priority="35" operator="greaterThan">
      <formula>45227</formula>
    </cfRule>
    <cfRule type="cellIs" dxfId="101" priority="36" operator="greaterThan">
      <formula>45199</formula>
    </cfRule>
  </conditionalFormatting>
  <conditionalFormatting sqref="E25:E40">
    <cfRule type="cellIs" dxfId="100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99" priority="52" operator="greaterThan">
      <formula>45227</formula>
    </cfRule>
    <cfRule type="cellIs" dxfId="98" priority="26" operator="greaterThan">
      <formula>45258</formula>
    </cfRule>
    <cfRule type="cellIs" dxfId="97" priority="54" operator="between">
      <formula>2000</formula>
      <formula>2040</formula>
    </cfRule>
    <cfRule type="cellIs" dxfId="96" priority="53" operator="greaterThan">
      <formula>45199</formula>
    </cfRule>
  </conditionalFormatting>
  <conditionalFormatting sqref="H25:H40 E25:E40 B25:B40 K25:K40">
    <cfRule type="cellIs" dxfId="95" priority="32" operator="greaterThan">
      <formula>45227</formula>
    </cfRule>
  </conditionalFormatting>
  <conditionalFormatting sqref="H25:H40">
    <cfRule type="cellIs" dxfId="94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93" priority="25" operator="greaterThan">
      <formula>45285</formula>
    </cfRule>
    <cfRule type="cellIs" dxfId="92" priority="49" operator="greaterThan">
      <formula>45227</formula>
    </cfRule>
    <cfRule type="cellIs" dxfId="91" priority="50" operator="greaterThan">
      <formula>45199</formula>
    </cfRule>
    <cfRule type="cellIs" dxfId="90" priority="51" operator="between">
      <formula>2000</formula>
      <formula>2040</formula>
    </cfRule>
  </conditionalFormatting>
  <conditionalFormatting sqref="K25:K40">
    <cfRule type="cellIs" dxfId="89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88" priority="24" operator="greaterThan">
      <formula>45313</formula>
    </cfRule>
    <cfRule type="cellIs" dxfId="87" priority="46" operator="greaterThan">
      <formula>45227</formula>
    </cfRule>
    <cfRule type="cellIs" dxfId="86" priority="48" operator="between">
      <formula>2000</formula>
      <formula>2040</formula>
    </cfRule>
    <cfRule type="cellIs" dxfId="85" priority="47" operator="greaterThan">
      <formula>45199</formula>
    </cfRule>
  </conditionalFormatting>
  <conditionalFormatting sqref="N25:N40">
    <cfRule type="cellIs" dxfId="84" priority="27" operator="greaterThan">
      <formula>45517</formula>
    </cfRule>
    <cfRule type="cellIs" dxfId="83" priority="39" operator="between">
      <formula>2000</formula>
      <formula>2040</formula>
    </cfRule>
    <cfRule type="cellIs" dxfId="82" priority="38" operator="greaterThan">
      <formula>45199</formula>
    </cfRule>
    <cfRule type="cellIs" dxfId="81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80" priority="43" operator="greaterThan">
      <formula>45227</formula>
    </cfRule>
    <cfRule type="cellIs" dxfId="79" priority="44" operator="greaterThan">
      <formula>45199</formula>
    </cfRule>
    <cfRule type="cellIs" dxfId="78" priority="45" operator="between">
      <formula>2000</formula>
      <formula>2040</formula>
    </cfRule>
    <cfRule type="cellIs" dxfId="77" priority="23" operator="greaterThan">
      <formula>45346</formula>
    </cfRule>
  </conditionalFormatting>
  <conditionalFormatting sqref="Q25:Q40">
    <cfRule type="cellIs" dxfId="76" priority="40" operator="greaterThan">
      <formula>45227</formula>
    </cfRule>
    <cfRule type="cellIs" dxfId="75" priority="41" operator="greaterThan">
      <formula>45199</formula>
    </cfRule>
    <cfRule type="cellIs" dxfId="74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{26AEBF18-B80C-4600-B08A-D103B1FF12C3}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{7EA49C54-5A81-4EDB-88F1-36362503575E}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{4BADF1C8-666D-49A6-8E6A-938B97EC8466}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D80E52-8580-4D14-AE96-EB1F28EA94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F42D2872-3EC9-461D-A7AC-3C77C3F552D8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26AEBF18-B80C-4600-B08A-D103B1FF12C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5E289A9D-510E-4141-A93E-A8C81B93F33E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7EA49C54-5A81-4EDB-88F1-3636250357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2FC246ED-69BE-47D9-B734-96B308BFE647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4BADF1C8-666D-49A6-8E6A-938B97EC846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48B79-8F3C-438B-BE64-5175697BF75B}">
  <dimension ref="A1:AZ104"/>
  <sheetViews>
    <sheetView rightToLeft="1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73" priority="58" operator="greaterThan">
      <formula>45199</formula>
    </cfRule>
    <cfRule type="cellIs" dxfId="72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71" priority="33" operator="greaterThan">
      <formula>45199</formula>
    </cfRule>
    <cfRule type="cellIs" dxfId="70" priority="34" operator="between">
      <formula>2000</formula>
      <formula>2040</formula>
    </cfRule>
  </conditionalFormatting>
  <conditionalFormatting sqref="B25:B40">
    <cfRule type="cellIs" dxfId="69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{296BB441-02FD-45F0-A76B-BF6D27B1CDE0}</x14:id>
        </ext>
      </extLst>
    </cfRule>
  </conditionalFormatting>
  <conditionalFormatting sqref="E5:E20">
    <cfRule type="cellIs" dxfId="68" priority="57" operator="between">
      <formula>2000</formula>
      <formula>2040</formula>
    </cfRule>
    <cfRule type="cellIs" dxfId="67" priority="56" operator="greaterThan">
      <formula>45199</formula>
    </cfRule>
    <cfRule type="cellIs" dxfId="66" priority="55" operator="greaterThan">
      <formula>45227</formula>
    </cfRule>
  </conditionalFormatting>
  <conditionalFormatting sqref="E25:E40 H25:H40 K25:K40">
    <cfRule type="cellIs" dxfId="65" priority="35" operator="greaterThan">
      <formula>45227</formula>
    </cfRule>
    <cfRule type="cellIs" dxfId="64" priority="36" operator="greaterThan">
      <formula>45199</formula>
    </cfRule>
  </conditionalFormatting>
  <conditionalFormatting sqref="E25:E40">
    <cfRule type="cellIs" dxfId="63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62" priority="52" operator="greaterThan">
      <formula>45227</formula>
    </cfRule>
    <cfRule type="cellIs" dxfId="61" priority="26" operator="greaterThan">
      <formula>45258</formula>
    </cfRule>
    <cfRule type="cellIs" dxfId="60" priority="54" operator="between">
      <formula>2000</formula>
      <formula>2040</formula>
    </cfRule>
    <cfRule type="cellIs" dxfId="59" priority="53" operator="greaterThan">
      <formula>45199</formula>
    </cfRule>
  </conditionalFormatting>
  <conditionalFormatting sqref="H25:H40 E25:E40 B25:B40 K25:K40">
    <cfRule type="cellIs" dxfId="58" priority="32" operator="greaterThan">
      <formula>45227</formula>
    </cfRule>
  </conditionalFormatting>
  <conditionalFormatting sqref="H25:H40">
    <cfRule type="cellIs" dxfId="57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56" priority="25" operator="greaterThan">
      <formula>45285</formula>
    </cfRule>
    <cfRule type="cellIs" dxfId="55" priority="49" operator="greaterThan">
      <formula>45227</formula>
    </cfRule>
    <cfRule type="cellIs" dxfId="54" priority="50" operator="greaterThan">
      <formula>45199</formula>
    </cfRule>
    <cfRule type="cellIs" dxfId="53" priority="51" operator="between">
      <formula>2000</formula>
      <formula>2040</formula>
    </cfRule>
  </conditionalFormatting>
  <conditionalFormatting sqref="K25:K40">
    <cfRule type="cellIs" dxfId="52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51" priority="24" operator="greaterThan">
      <formula>45313</formula>
    </cfRule>
    <cfRule type="cellIs" dxfId="50" priority="46" operator="greaterThan">
      <formula>45227</formula>
    </cfRule>
    <cfRule type="cellIs" dxfId="49" priority="48" operator="between">
      <formula>2000</formula>
      <formula>2040</formula>
    </cfRule>
    <cfRule type="cellIs" dxfId="48" priority="47" operator="greaterThan">
      <formula>45199</formula>
    </cfRule>
  </conditionalFormatting>
  <conditionalFormatting sqref="N25:N40">
    <cfRule type="cellIs" dxfId="47" priority="27" operator="greaterThan">
      <formula>45517</formula>
    </cfRule>
    <cfRule type="cellIs" dxfId="46" priority="39" operator="between">
      <formula>2000</formula>
      <formula>2040</formula>
    </cfRule>
    <cfRule type="cellIs" dxfId="45" priority="38" operator="greaterThan">
      <formula>45199</formula>
    </cfRule>
    <cfRule type="cellIs" dxfId="44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43" priority="43" operator="greaterThan">
      <formula>45227</formula>
    </cfRule>
    <cfRule type="cellIs" dxfId="42" priority="44" operator="greaterThan">
      <formula>45199</formula>
    </cfRule>
    <cfRule type="cellIs" dxfId="41" priority="45" operator="between">
      <formula>2000</formula>
      <formula>2040</formula>
    </cfRule>
    <cfRule type="cellIs" dxfId="40" priority="23" operator="greaterThan">
      <formula>45346</formula>
    </cfRule>
  </conditionalFormatting>
  <conditionalFormatting sqref="Q25:Q40">
    <cfRule type="cellIs" dxfId="39" priority="40" operator="greaterThan">
      <formula>45227</formula>
    </cfRule>
    <cfRule type="cellIs" dxfId="38" priority="41" operator="greaterThan">
      <formula>45199</formula>
    </cfRule>
    <cfRule type="cellIs" dxfId="37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{C348C56D-2FEC-4482-8927-73DFAFD367E0}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{08967E7A-E7AF-4F27-8A14-45E9D3FCF4E4}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{43F2B966-1310-4859-B908-8AC93A9664C5}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96BB441-02FD-45F0-A76B-BF6D27B1CDE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02116E05-1E4C-4319-A09A-E386A3D0EB73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C348C56D-2FEC-4482-8927-73DFAFD367E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4C90A983-FEF1-4B7C-816A-DA1C3BE08831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08967E7A-E7AF-4F27-8A14-45E9D3FCF4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598785FB-966A-42CC-A339-B8E213BC5393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43F2B966-1310-4859-B908-8AC93A9664C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F71B-A838-40BA-AB15-9ABACFE31427}">
  <dimension ref="A1:AZ104"/>
  <sheetViews>
    <sheetView rightToLeft="1" zoomScaleNormal="100" workbookViewId="0">
      <selection activeCell="B5" sqref="B5"/>
    </sheetView>
  </sheetViews>
  <sheetFormatPr defaultRowHeight="13.8" x14ac:dyDescent="0.25"/>
  <cols>
    <col min="1" max="1" width="17.5" bestFit="1" customWidth="1"/>
    <col min="2" max="2" width="11" bestFit="1" customWidth="1"/>
    <col min="3" max="3" width="5.8984375" bestFit="1" customWidth="1"/>
    <col min="4" max="4" width="13.796875" bestFit="1" customWidth="1"/>
    <col min="5" max="5" width="9.8984375" bestFit="1" customWidth="1"/>
    <col min="6" max="6" width="5.8984375" bestFit="1" customWidth="1"/>
    <col min="7" max="7" width="13.796875" bestFit="1" customWidth="1"/>
    <col min="8" max="8" width="9.8984375" bestFit="1" customWidth="1"/>
    <col min="9" max="9" width="5.8984375" bestFit="1" customWidth="1"/>
    <col min="10" max="10" width="15.19921875" bestFit="1" customWidth="1"/>
    <col min="11" max="11" width="9.8984375" bestFit="1" customWidth="1"/>
    <col min="12" max="12" width="8.8984375" bestFit="1" customWidth="1"/>
    <col min="13" max="13" width="13.796875" bestFit="1" customWidth="1"/>
    <col min="14" max="14" width="9.8984375" bestFit="1" customWidth="1"/>
    <col min="15" max="15" width="8.69921875" bestFit="1" customWidth="1"/>
    <col min="16" max="16" width="15.5" bestFit="1" customWidth="1"/>
    <col min="17" max="17" width="9.8984375" bestFit="1" customWidth="1"/>
    <col min="18" max="18" width="7.19921875" customWidth="1"/>
    <col min="19" max="19" width="14.09765625" customWidth="1"/>
    <col min="20" max="20" width="12.8984375" bestFit="1" customWidth="1"/>
    <col min="21" max="21" width="6.3984375" bestFit="1" customWidth="1"/>
    <col min="23" max="23" width="7.3984375" bestFit="1" customWidth="1"/>
    <col min="24" max="24" width="5.69921875" bestFit="1" customWidth="1"/>
    <col min="25" max="25" width="7.3984375" bestFit="1" customWidth="1"/>
    <col min="26" max="26" width="5.69921875" bestFit="1" customWidth="1"/>
    <col min="27" max="27" width="7.3984375" bestFit="1" customWidth="1"/>
    <col min="28" max="28" width="5.69921875" bestFit="1" customWidth="1"/>
    <col min="29" max="29" width="7.3984375" bestFit="1" customWidth="1"/>
    <col min="30" max="30" width="5.69921875" bestFit="1" customWidth="1"/>
    <col min="31" max="31" width="7.3984375" bestFit="1" customWidth="1"/>
    <col min="32" max="32" width="5.69921875" bestFit="1" customWidth="1"/>
    <col min="33" max="33" width="7.3984375" bestFit="1" customWidth="1"/>
    <col min="34" max="34" width="5.69921875" bestFit="1" customWidth="1"/>
  </cols>
  <sheetData>
    <row r="1" spans="1:52" ht="81" customHeight="1" thickBot="1" x14ac:dyDescent="0.3">
      <c r="A1" s="91" t="s">
        <v>115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4" t="s">
        <v>117</v>
      </c>
      <c r="K1" s="264"/>
      <c r="L1" s="265"/>
      <c r="M1" s="270">
        <f>SUM(O45-W55)</f>
        <v>0</v>
      </c>
      <c r="N1" s="271"/>
      <c r="O1" s="271"/>
      <c r="P1" s="271"/>
      <c r="Q1" s="272"/>
      <c r="R1" s="258" t="s">
        <v>23</v>
      </c>
      <c r="S1" s="259"/>
      <c r="T1" s="256">
        <f>SUM(I44-W48)</f>
        <v>0</v>
      </c>
      <c r="U1" s="257"/>
      <c r="V1" s="257"/>
      <c r="W1" s="242" t="s">
        <v>120</v>
      </c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4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</row>
    <row r="2" spans="1:52" ht="66.599999999999994" customHeight="1" thickBot="1" x14ac:dyDescent="0.3">
      <c r="A2" s="120" t="s">
        <v>136</v>
      </c>
      <c r="B2" s="269"/>
      <c r="C2" s="269"/>
      <c r="D2" s="269"/>
      <c r="E2" s="269"/>
      <c r="F2" s="269"/>
      <c r="G2" s="269"/>
      <c r="H2" s="269"/>
      <c r="I2" s="269"/>
      <c r="J2" s="266"/>
      <c r="K2" s="266"/>
      <c r="L2" s="267"/>
      <c r="M2" s="273"/>
      <c r="N2" s="274"/>
      <c r="O2" s="274"/>
      <c r="P2" s="274"/>
      <c r="Q2" s="275"/>
      <c r="R2" s="260" t="s">
        <v>118</v>
      </c>
      <c r="S2" s="261"/>
      <c r="T2" s="262">
        <f>SUM(M44-AC48)</f>
        <v>0</v>
      </c>
      <c r="U2" s="263"/>
      <c r="V2" s="263"/>
      <c r="W2" s="245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7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</row>
    <row r="3" spans="1:52" ht="14.4" customHeight="1" thickBot="1" x14ac:dyDescent="0.3">
      <c r="A3" s="221" t="s">
        <v>75</v>
      </c>
      <c r="B3" s="222"/>
      <c r="C3" s="223"/>
      <c r="D3" s="221" t="s">
        <v>76</v>
      </c>
      <c r="E3" s="222"/>
      <c r="F3" s="223"/>
      <c r="G3" s="221" t="s">
        <v>77</v>
      </c>
      <c r="H3" s="222"/>
      <c r="I3" s="223"/>
      <c r="J3" s="221" t="s">
        <v>78</v>
      </c>
      <c r="K3" s="222"/>
      <c r="L3" s="223"/>
      <c r="M3" s="128" t="s">
        <v>79</v>
      </c>
      <c r="N3" s="129"/>
      <c r="O3" s="130"/>
      <c r="P3" s="128" t="s">
        <v>80</v>
      </c>
      <c r="Q3" s="129"/>
      <c r="R3" s="147"/>
      <c r="S3" s="145" t="s">
        <v>81</v>
      </c>
      <c r="T3" s="146"/>
      <c r="U3" s="147"/>
      <c r="V3" s="253"/>
      <c r="W3" s="134" t="s">
        <v>23</v>
      </c>
      <c r="X3" s="135"/>
      <c r="Y3" s="135"/>
      <c r="Z3" s="135"/>
      <c r="AA3" s="135"/>
      <c r="AB3" s="136"/>
      <c r="AC3" s="134" t="s">
        <v>118</v>
      </c>
      <c r="AD3" s="135"/>
      <c r="AE3" s="135"/>
      <c r="AF3" s="135"/>
      <c r="AG3" s="135"/>
      <c r="AH3" s="136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</row>
    <row r="4" spans="1:52" ht="14.4" customHeight="1" thickBot="1" x14ac:dyDescent="0.3">
      <c r="A4" s="56" t="s">
        <v>74</v>
      </c>
      <c r="B4" s="41" t="s">
        <v>0</v>
      </c>
      <c r="C4" s="40" t="s">
        <v>49</v>
      </c>
      <c r="D4" s="39" t="s">
        <v>74</v>
      </c>
      <c r="E4" s="41" t="s">
        <v>0</v>
      </c>
      <c r="F4" s="40" t="s">
        <v>49</v>
      </c>
      <c r="G4" s="39" t="s">
        <v>74</v>
      </c>
      <c r="H4" s="41" t="s">
        <v>0</v>
      </c>
      <c r="I4" s="40" t="s">
        <v>49</v>
      </c>
      <c r="J4" s="39" t="s">
        <v>74</v>
      </c>
      <c r="K4" s="41" t="s">
        <v>0</v>
      </c>
      <c r="L4" s="40" t="s">
        <v>49</v>
      </c>
      <c r="M4" s="39" t="s">
        <v>74</v>
      </c>
      <c r="N4" s="41" t="s">
        <v>0</v>
      </c>
      <c r="O4" s="40" t="s">
        <v>49</v>
      </c>
      <c r="P4" s="39" t="s">
        <v>74</v>
      </c>
      <c r="Q4" s="41" t="s">
        <v>0</v>
      </c>
      <c r="R4" s="40" t="s">
        <v>49</v>
      </c>
      <c r="S4" s="39" t="s">
        <v>74</v>
      </c>
      <c r="T4" s="41" t="s">
        <v>0</v>
      </c>
      <c r="U4" s="40" t="s">
        <v>49</v>
      </c>
      <c r="V4" s="254"/>
      <c r="W4" s="239"/>
      <c r="X4" s="240"/>
      <c r="Y4" s="240"/>
      <c r="Z4" s="240"/>
      <c r="AA4" s="240"/>
      <c r="AB4" s="241"/>
      <c r="AC4" s="239"/>
      <c r="AD4" s="240"/>
      <c r="AE4" s="240"/>
      <c r="AF4" s="240"/>
      <c r="AG4" s="240"/>
      <c r="AH4" s="241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</row>
    <row r="5" spans="1:52" ht="18" thickBot="1" x14ac:dyDescent="0.3">
      <c r="A5" s="89"/>
      <c r="B5" s="90"/>
      <c r="C5" s="2"/>
      <c r="D5" s="31"/>
      <c r="E5" s="10"/>
      <c r="F5" s="27"/>
      <c r="G5" s="9"/>
      <c r="H5" s="10"/>
      <c r="I5" s="27"/>
      <c r="J5" s="3"/>
      <c r="K5" s="10"/>
      <c r="L5" s="27"/>
      <c r="M5" s="3"/>
      <c r="N5" s="10"/>
      <c r="O5" s="27"/>
      <c r="P5" s="3"/>
      <c r="Q5" s="10"/>
      <c r="R5" s="27"/>
      <c r="S5" s="3"/>
      <c r="T5" s="11"/>
      <c r="U5" s="27"/>
      <c r="V5" s="254"/>
      <c r="W5" s="112" t="s">
        <v>119</v>
      </c>
      <c r="X5" s="112" t="s">
        <v>49</v>
      </c>
      <c r="Y5" s="112" t="s">
        <v>119</v>
      </c>
      <c r="Z5" s="112" t="s">
        <v>49</v>
      </c>
      <c r="AA5" s="112" t="s">
        <v>119</v>
      </c>
      <c r="AB5" s="112" t="s">
        <v>49</v>
      </c>
      <c r="AC5" s="111" t="s">
        <v>119</v>
      </c>
      <c r="AD5" s="111" t="s">
        <v>49</v>
      </c>
      <c r="AE5" s="111" t="s">
        <v>119</v>
      </c>
      <c r="AF5" s="111" t="s">
        <v>49</v>
      </c>
      <c r="AG5" s="111" t="s">
        <v>119</v>
      </c>
      <c r="AH5" s="111" t="s">
        <v>49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</row>
    <row r="6" spans="1:52" x14ac:dyDescent="0.25">
      <c r="A6" s="54"/>
      <c r="B6" s="11"/>
      <c r="C6" s="4"/>
      <c r="D6" s="31"/>
      <c r="E6" s="11"/>
      <c r="F6" s="8"/>
      <c r="G6" s="3"/>
      <c r="H6" s="11"/>
      <c r="I6" s="8"/>
      <c r="J6" s="3"/>
      <c r="K6" s="11"/>
      <c r="L6" s="8"/>
      <c r="M6" s="3"/>
      <c r="N6" s="11"/>
      <c r="O6" s="8"/>
      <c r="P6" s="3"/>
      <c r="Q6" s="11"/>
      <c r="R6" s="8"/>
      <c r="S6" s="3"/>
      <c r="T6" s="11"/>
      <c r="U6" s="8"/>
      <c r="V6" s="254"/>
      <c r="W6" s="93"/>
      <c r="X6" s="94"/>
      <c r="Y6" s="94"/>
      <c r="Z6" s="94"/>
      <c r="AA6" s="94"/>
      <c r="AB6" s="95"/>
      <c r="AC6" s="102"/>
      <c r="AD6" s="103"/>
      <c r="AE6" s="103"/>
      <c r="AF6" s="103"/>
      <c r="AG6" s="103"/>
      <c r="AH6" s="104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</row>
    <row r="7" spans="1:52" x14ac:dyDescent="0.25">
      <c r="A7" s="54"/>
      <c r="B7" s="11"/>
      <c r="C7" s="4"/>
      <c r="D7" s="31"/>
      <c r="E7" s="11"/>
      <c r="F7" s="8"/>
      <c r="G7" s="3"/>
      <c r="H7" s="11"/>
      <c r="I7" s="8"/>
      <c r="J7" s="3"/>
      <c r="K7" s="11"/>
      <c r="L7" s="8"/>
      <c r="M7" s="3"/>
      <c r="N7" s="11"/>
      <c r="O7" s="8"/>
      <c r="P7" s="3"/>
      <c r="Q7" s="11"/>
      <c r="R7" s="8"/>
      <c r="S7" s="3"/>
      <c r="T7" s="11"/>
      <c r="U7" s="8"/>
      <c r="V7" s="254"/>
      <c r="W7" s="96"/>
      <c r="X7" s="97"/>
      <c r="Y7" s="97"/>
      <c r="Z7" s="97"/>
      <c r="AA7" s="97"/>
      <c r="AB7" s="98"/>
      <c r="AC7" s="105"/>
      <c r="AD7" s="106"/>
      <c r="AE7" s="106"/>
      <c r="AF7" s="106"/>
      <c r="AG7" s="106"/>
      <c r="AH7" s="107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</row>
    <row r="8" spans="1:52" x14ac:dyDescent="0.25">
      <c r="A8" s="54"/>
      <c r="B8" s="11"/>
      <c r="C8" s="4"/>
      <c r="D8" s="31"/>
      <c r="E8" s="11"/>
      <c r="F8" s="8"/>
      <c r="G8" s="3"/>
      <c r="H8" s="11"/>
      <c r="I8" s="8"/>
      <c r="J8" s="3"/>
      <c r="K8" s="11"/>
      <c r="L8" s="8"/>
      <c r="M8" s="3"/>
      <c r="N8" s="11"/>
      <c r="O8" s="8"/>
      <c r="P8" s="3"/>
      <c r="Q8" s="11"/>
      <c r="R8" s="8"/>
      <c r="S8" s="3"/>
      <c r="T8" s="11"/>
      <c r="U8" s="8"/>
      <c r="V8" s="254"/>
      <c r="W8" s="96"/>
      <c r="X8" s="97"/>
      <c r="Y8" s="97"/>
      <c r="Z8" s="97"/>
      <c r="AA8" s="97"/>
      <c r="AB8" s="98"/>
      <c r="AC8" s="105"/>
      <c r="AD8" s="106"/>
      <c r="AE8" s="106"/>
      <c r="AF8" s="106"/>
      <c r="AG8" s="106"/>
      <c r="AH8" s="107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x14ac:dyDescent="0.25">
      <c r="A9" s="54"/>
      <c r="B9" s="11"/>
      <c r="C9" s="4"/>
      <c r="D9" s="31"/>
      <c r="E9" s="11"/>
      <c r="F9" s="8"/>
      <c r="G9" s="3"/>
      <c r="H9" s="11"/>
      <c r="I9" s="8"/>
      <c r="J9" s="3"/>
      <c r="K9" s="11"/>
      <c r="L9" s="8"/>
      <c r="M9" s="3"/>
      <c r="N9" s="11"/>
      <c r="O9" s="8"/>
      <c r="P9" s="3"/>
      <c r="Q9" s="11"/>
      <c r="R9" s="8"/>
      <c r="S9" s="3"/>
      <c r="T9" s="11"/>
      <c r="U9" s="8"/>
      <c r="V9" s="254"/>
      <c r="W9" s="96"/>
      <c r="X9" s="97"/>
      <c r="Y9" s="97"/>
      <c r="Z9" s="97"/>
      <c r="AA9" s="97"/>
      <c r="AB9" s="98"/>
      <c r="AC9" s="105"/>
      <c r="AD9" s="106"/>
      <c r="AE9" s="106"/>
      <c r="AF9" s="106"/>
      <c r="AG9" s="106"/>
      <c r="AH9" s="107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</row>
    <row r="10" spans="1:52" x14ac:dyDescent="0.25">
      <c r="A10" s="54"/>
      <c r="B10" s="11"/>
      <c r="C10" s="4"/>
      <c r="D10" s="31"/>
      <c r="E10" s="11"/>
      <c r="F10" s="8"/>
      <c r="G10" s="3"/>
      <c r="H10" s="11"/>
      <c r="I10" s="8"/>
      <c r="J10" s="3"/>
      <c r="K10" s="11"/>
      <c r="L10" s="8"/>
      <c r="M10" s="3"/>
      <c r="N10" s="11"/>
      <c r="O10" s="8"/>
      <c r="P10" s="3"/>
      <c r="Q10" s="11"/>
      <c r="R10" s="8"/>
      <c r="S10" s="3"/>
      <c r="T10" s="11"/>
      <c r="U10" s="8"/>
      <c r="V10" s="254"/>
      <c r="W10" s="96"/>
      <c r="X10" s="97"/>
      <c r="Y10" s="97"/>
      <c r="Z10" s="97"/>
      <c r="AA10" s="97"/>
      <c r="AB10" s="98"/>
      <c r="AC10" s="105"/>
      <c r="AD10" s="106"/>
      <c r="AE10" s="106"/>
      <c r="AF10" s="106"/>
      <c r="AG10" s="106"/>
      <c r="AH10" s="107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</row>
    <row r="11" spans="1:52" x14ac:dyDescent="0.25">
      <c r="A11" s="54"/>
      <c r="B11" s="11"/>
      <c r="C11" s="4"/>
      <c r="D11" s="31"/>
      <c r="E11" s="11"/>
      <c r="F11" s="8"/>
      <c r="G11" s="3"/>
      <c r="H11" s="11"/>
      <c r="I11" s="8"/>
      <c r="J11" s="3"/>
      <c r="K11" s="11"/>
      <c r="L11" s="8"/>
      <c r="M11" s="3"/>
      <c r="N11" s="11"/>
      <c r="O11" s="8"/>
      <c r="P11" s="3"/>
      <c r="Q11" s="11"/>
      <c r="R11" s="8"/>
      <c r="S11" s="3"/>
      <c r="T11" s="11"/>
      <c r="U11" s="8"/>
      <c r="V11" s="254"/>
      <c r="W11" s="96"/>
      <c r="X11" s="97"/>
      <c r="Y11" s="97"/>
      <c r="Z11" s="97"/>
      <c r="AA11" s="97"/>
      <c r="AB11" s="98"/>
      <c r="AC11" s="105"/>
      <c r="AD11" s="106"/>
      <c r="AE11" s="106"/>
      <c r="AF11" s="106"/>
      <c r="AG11" s="106"/>
      <c r="AH11" s="107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</row>
    <row r="12" spans="1:52" x14ac:dyDescent="0.25">
      <c r="A12" s="54"/>
      <c r="B12" s="11"/>
      <c r="C12" s="4"/>
      <c r="D12" s="31"/>
      <c r="E12" s="11"/>
      <c r="F12" s="8"/>
      <c r="G12" s="28"/>
      <c r="H12" s="11"/>
      <c r="I12" s="8"/>
      <c r="J12" s="3"/>
      <c r="K12" s="11"/>
      <c r="L12" s="8"/>
      <c r="M12" s="3"/>
      <c r="N12" s="11"/>
      <c r="O12" s="8"/>
      <c r="P12" s="3"/>
      <c r="Q12" s="11"/>
      <c r="R12" s="8"/>
      <c r="S12" s="3"/>
      <c r="T12" s="11"/>
      <c r="U12" s="8"/>
      <c r="V12" s="254"/>
      <c r="W12" s="96"/>
      <c r="X12" s="97"/>
      <c r="Y12" s="97"/>
      <c r="Z12" s="97"/>
      <c r="AA12" s="97"/>
      <c r="AB12" s="98"/>
      <c r="AC12" s="105"/>
      <c r="AD12" s="106"/>
      <c r="AE12" s="106"/>
      <c r="AF12" s="106"/>
      <c r="AG12" s="106"/>
      <c r="AH12" s="107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</row>
    <row r="13" spans="1:52" x14ac:dyDescent="0.25">
      <c r="A13" s="3"/>
      <c r="B13" s="11"/>
      <c r="C13" s="4"/>
      <c r="D13" s="31"/>
      <c r="E13" s="11"/>
      <c r="F13" s="8"/>
      <c r="G13" s="3"/>
      <c r="H13" s="11"/>
      <c r="I13" s="8"/>
      <c r="J13" s="3"/>
      <c r="K13" s="11"/>
      <c r="L13" s="8"/>
      <c r="M13" s="3"/>
      <c r="N13" s="11"/>
      <c r="O13" s="8"/>
      <c r="P13" s="3"/>
      <c r="Q13" s="11"/>
      <c r="R13" s="8"/>
      <c r="S13" s="3"/>
      <c r="T13" s="11"/>
      <c r="U13" s="8"/>
      <c r="V13" s="254"/>
      <c r="W13" s="96"/>
      <c r="X13" s="97"/>
      <c r="Y13" s="97"/>
      <c r="Z13" s="97"/>
      <c r="AA13" s="97"/>
      <c r="AB13" s="98"/>
      <c r="AC13" s="105"/>
      <c r="AD13" s="106"/>
      <c r="AE13" s="106"/>
      <c r="AF13" s="106"/>
      <c r="AG13" s="106"/>
      <c r="AH13" s="107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</row>
    <row r="14" spans="1:52" x14ac:dyDescent="0.25">
      <c r="A14" s="54"/>
      <c r="B14" s="11"/>
      <c r="C14" s="4"/>
      <c r="D14" s="31"/>
      <c r="E14" s="11"/>
      <c r="F14" s="8"/>
      <c r="G14" s="3"/>
      <c r="H14" s="11"/>
      <c r="I14" s="8"/>
      <c r="J14" s="3"/>
      <c r="K14" s="11"/>
      <c r="L14" s="8"/>
      <c r="M14" s="3"/>
      <c r="N14" s="11"/>
      <c r="O14" s="8"/>
      <c r="P14" s="3"/>
      <c r="Q14" s="11"/>
      <c r="R14" s="8"/>
      <c r="S14" s="3"/>
      <c r="T14" s="11"/>
      <c r="U14" s="8"/>
      <c r="V14" s="254"/>
      <c r="W14" s="96"/>
      <c r="X14" s="97"/>
      <c r="Y14" s="97"/>
      <c r="Z14" s="97"/>
      <c r="AA14" s="97"/>
      <c r="AB14" s="98"/>
      <c r="AC14" s="105"/>
      <c r="AD14" s="106"/>
      <c r="AE14" s="106"/>
      <c r="AF14" s="106"/>
      <c r="AG14" s="106"/>
      <c r="AH14" s="107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</row>
    <row r="15" spans="1:52" x14ac:dyDescent="0.25">
      <c r="A15" s="54"/>
      <c r="B15" s="11"/>
      <c r="C15" s="4"/>
      <c r="D15" s="88"/>
      <c r="E15" s="1"/>
      <c r="F15" s="4"/>
      <c r="G15" s="3"/>
      <c r="H15" s="1"/>
      <c r="I15" s="4"/>
      <c r="J15" s="3"/>
      <c r="K15" s="1"/>
      <c r="L15" s="4"/>
      <c r="M15" s="3"/>
      <c r="N15" s="1"/>
      <c r="O15" s="4"/>
      <c r="P15" s="3"/>
      <c r="Q15" s="1"/>
      <c r="R15" s="4"/>
      <c r="S15" s="3"/>
      <c r="T15" s="11"/>
      <c r="U15" s="4"/>
      <c r="V15" s="254"/>
      <c r="W15" s="96"/>
      <c r="X15" s="97"/>
      <c r="Y15" s="97"/>
      <c r="Z15" s="97"/>
      <c r="AA15" s="97"/>
      <c r="AB15" s="98"/>
      <c r="AC15" s="105"/>
      <c r="AD15" s="106"/>
      <c r="AE15" s="106"/>
      <c r="AF15" s="106"/>
      <c r="AG15" s="106"/>
      <c r="AH15" s="107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</row>
    <row r="16" spans="1:52" x14ac:dyDescent="0.25">
      <c r="A16" s="3"/>
      <c r="B16" s="1"/>
      <c r="C16" s="4"/>
      <c r="D16" s="31"/>
      <c r="E16" s="1"/>
      <c r="F16" s="4"/>
      <c r="G16" s="3"/>
      <c r="H16" s="1"/>
      <c r="I16" s="4"/>
      <c r="J16" s="3"/>
      <c r="K16" s="1"/>
      <c r="L16" s="4"/>
      <c r="M16" s="3"/>
      <c r="N16" s="1"/>
      <c r="O16" s="4"/>
      <c r="P16" s="3"/>
      <c r="Q16" s="1"/>
      <c r="R16" s="4"/>
      <c r="S16" s="3"/>
      <c r="T16" s="11"/>
      <c r="U16" s="4"/>
      <c r="V16" s="254"/>
      <c r="W16" s="96"/>
      <c r="X16" s="97"/>
      <c r="Y16" s="97"/>
      <c r="Z16" s="97"/>
      <c r="AA16" s="97"/>
      <c r="AB16" s="98"/>
      <c r="AC16" s="105"/>
      <c r="AD16" s="106"/>
      <c r="AE16" s="106"/>
      <c r="AF16" s="106"/>
      <c r="AG16" s="106"/>
      <c r="AH16" s="107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</row>
    <row r="17" spans="1:52" x14ac:dyDescent="0.25">
      <c r="A17" s="3"/>
      <c r="B17" s="1"/>
      <c r="C17" s="4"/>
      <c r="D17" s="31"/>
      <c r="E17" s="1"/>
      <c r="F17" s="4"/>
      <c r="G17" s="3"/>
      <c r="H17" s="1"/>
      <c r="I17" s="4"/>
      <c r="J17" s="3"/>
      <c r="K17" s="1"/>
      <c r="L17" s="4"/>
      <c r="M17" s="3"/>
      <c r="N17" s="1"/>
      <c r="O17" s="4"/>
      <c r="P17" s="3"/>
      <c r="Q17" s="1"/>
      <c r="R17" s="4"/>
      <c r="S17" s="3"/>
      <c r="T17" s="11"/>
      <c r="U17" s="4"/>
      <c r="V17" s="254"/>
      <c r="W17" s="96"/>
      <c r="X17" s="97"/>
      <c r="Y17" s="97"/>
      <c r="Z17" s="97"/>
      <c r="AA17" s="97"/>
      <c r="AB17" s="98"/>
      <c r="AC17" s="105"/>
      <c r="AD17" s="106"/>
      <c r="AE17" s="106"/>
      <c r="AF17" s="106"/>
      <c r="AG17" s="106"/>
      <c r="AH17" s="107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</row>
    <row r="18" spans="1:52" x14ac:dyDescent="0.25">
      <c r="A18" s="3"/>
      <c r="B18" s="1"/>
      <c r="C18" s="4"/>
      <c r="D18" s="31"/>
      <c r="E18" s="1"/>
      <c r="F18" s="4"/>
      <c r="G18" s="3"/>
      <c r="H18" s="1"/>
      <c r="I18" s="4"/>
      <c r="J18" s="3"/>
      <c r="K18" s="1"/>
      <c r="L18" s="4"/>
      <c r="M18" s="3"/>
      <c r="N18" s="1"/>
      <c r="O18" s="4"/>
      <c r="P18" s="3"/>
      <c r="Q18" s="1"/>
      <c r="R18" s="4"/>
      <c r="S18" s="3"/>
      <c r="T18" s="11"/>
      <c r="U18" s="4"/>
      <c r="V18" s="254"/>
      <c r="W18" s="96"/>
      <c r="X18" s="97"/>
      <c r="Y18" s="97"/>
      <c r="Z18" s="97"/>
      <c r="AA18" s="97"/>
      <c r="AB18" s="98"/>
      <c r="AC18" s="105"/>
      <c r="AD18" s="106"/>
      <c r="AE18" s="106"/>
      <c r="AF18" s="106"/>
      <c r="AG18" s="106"/>
      <c r="AH18" s="107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</row>
    <row r="19" spans="1:52" x14ac:dyDescent="0.25">
      <c r="A19" s="3"/>
      <c r="B19" s="1"/>
      <c r="C19" s="4"/>
      <c r="D19" s="31"/>
      <c r="E19" s="1"/>
      <c r="F19" s="4"/>
      <c r="G19" s="3"/>
      <c r="H19" s="1"/>
      <c r="I19" s="4"/>
      <c r="J19" s="3"/>
      <c r="K19" s="1"/>
      <c r="L19" s="4"/>
      <c r="M19" s="3"/>
      <c r="N19" s="1"/>
      <c r="O19" s="4"/>
      <c r="P19" s="3"/>
      <c r="Q19" s="1"/>
      <c r="R19" s="4"/>
      <c r="S19" s="3"/>
      <c r="T19" s="1"/>
      <c r="U19" s="4"/>
      <c r="V19" s="254"/>
      <c r="W19" s="96"/>
      <c r="X19" s="97"/>
      <c r="Y19" s="97"/>
      <c r="Z19" s="97"/>
      <c r="AA19" s="97"/>
      <c r="AB19" s="98"/>
      <c r="AC19" s="105"/>
      <c r="AD19" s="106"/>
      <c r="AE19" s="106"/>
      <c r="AF19" s="106"/>
      <c r="AG19" s="106"/>
      <c r="AH19" s="107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</row>
    <row r="20" spans="1:52" ht="14.4" thickBot="1" x14ac:dyDescent="0.3">
      <c r="A20" s="5"/>
      <c r="B20" s="6"/>
      <c r="C20" s="7"/>
      <c r="D20" s="31"/>
      <c r="E20" s="1"/>
      <c r="F20" s="4"/>
      <c r="G20" s="3"/>
      <c r="H20" s="1"/>
      <c r="I20" s="4"/>
      <c r="J20" s="3"/>
      <c r="K20" s="1"/>
      <c r="L20" s="4"/>
      <c r="M20" s="3"/>
      <c r="N20" s="1"/>
      <c r="O20" s="4"/>
      <c r="P20" s="3"/>
      <c r="Q20" s="1"/>
      <c r="R20" s="4"/>
      <c r="S20" s="3"/>
      <c r="T20" s="1"/>
      <c r="U20" s="4"/>
      <c r="V20" s="254"/>
      <c r="W20" s="96"/>
      <c r="X20" s="97"/>
      <c r="Y20" s="97"/>
      <c r="Z20" s="97"/>
      <c r="AA20" s="97"/>
      <c r="AB20" s="98"/>
      <c r="AC20" s="105"/>
      <c r="AD20" s="106"/>
      <c r="AE20" s="106"/>
      <c r="AF20" s="106"/>
      <c r="AG20" s="106"/>
      <c r="AH20" s="107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</row>
    <row r="21" spans="1:52" ht="14.4" thickBot="1" x14ac:dyDescent="0.3">
      <c r="A21" s="209" t="s">
        <v>100</v>
      </c>
      <c r="B21" s="210"/>
      <c r="C21" s="64">
        <f>COUNT(C5:C20)</f>
        <v>0</v>
      </c>
      <c r="D21" s="211"/>
      <c r="E21" s="212"/>
      <c r="F21" s="47">
        <f>COUNT(F5:F20)</f>
        <v>0</v>
      </c>
      <c r="G21" s="224" t="s">
        <v>100</v>
      </c>
      <c r="H21" s="212"/>
      <c r="I21" s="47">
        <f>COUNT(I5:I20)</f>
        <v>0</v>
      </c>
      <c r="J21" s="224" t="s">
        <v>100</v>
      </c>
      <c r="K21" s="212"/>
      <c r="L21" s="47">
        <f>COUNT(L5:L20)</f>
        <v>0</v>
      </c>
      <c r="M21" s="224" t="s">
        <v>100</v>
      </c>
      <c r="N21" s="212"/>
      <c r="O21" s="47">
        <f>COUNT(O5:O20)</f>
        <v>0</v>
      </c>
      <c r="P21" s="224" t="s">
        <v>100</v>
      </c>
      <c r="Q21" s="212"/>
      <c r="R21" s="47">
        <f>COUNT(R5:R20)</f>
        <v>0</v>
      </c>
      <c r="S21" s="224" t="s">
        <v>100</v>
      </c>
      <c r="T21" s="212"/>
      <c r="U21" s="47">
        <f>COUNT(U5:U20)</f>
        <v>0</v>
      </c>
      <c r="V21" s="254"/>
      <c r="W21" s="96"/>
      <c r="X21" s="97"/>
      <c r="Y21" s="97"/>
      <c r="Z21" s="97"/>
      <c r="AA21" s="97"/>
      <c r="AB21" s="98"/>
      <c r="AC21" s="105"/>
      <c r="AD21" s="106"/>
      <c r="AE21" s="106"/>
      <c r="AF21" s="106"/>
      <c r="AG21" s="106"/>
      <c r="AH21" s="107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</row>
    <row r="22" spans="1:52" s="49" customFormat="1" ht="14.4" customHeight="1" thickBot="1" x14ac:dyDescent="0.3">
      <c r="A22" s="225" t="s">
        <v>88</v>
      </c>
      <c r="B22" s="138"/>
      <c r="C22" s="48">
        <f>SUM(C5:C20)</f>
        <v>0</v>
      </c>
      <c r="D22" s="137" t="s">
        <v>88</v>
      </c>
      <c r="E22" s="138"/>
      <c r="F22" s="48">
        <f>SUM(F5:F20)</f>
        <v>0</v>
      </c>
      <c r="G22" s="137" t="s">
        <v>88</v>
      </c>
      <c r="H22" s="138"/>
      <c r="I22" s="48">
        <f>SUM(I5:I20)</f>
        <v>0</v>
      </c>
      <c r="J22" s="137" t="s">
        <v>88</v>
      </c>
      <c r="K22" s="138"/>
      <c r="L22" s="48">
        <f>SUM(L5:L20)</f>
        <v>0</v>
      </c>
      <c r="M22" s="137" t="s">
        <v>88</v>
      </c>
      <c r="N22" s="138"/>
      <c r="O22" s="48">
        <f>SUM(O5:O20)</f>
        <v>0</v>
      </c>
      <c r="P22" s="137" t="s">
        <v>88</v>
      </c>
      <c r="Q22" s="138"/>
      <c r="R22" s="48">
        <f>SUM(R5:R20)</f>
        <v>0</v>
      </c>
      <c r="S22" s="137" t="s">
        <v>88</v>
      </c>
      <c r="T22" s="138"/>
      <c r="U22" s="48">
        <f>SUM(U5:U20)</f>
        <v>0</v>
      </c>
      <c r="V22" s="254"/>
      <c r="W22" s="96"/>
      <c r="X22" s="97"/>
      <c r="Y22" s="97"/>
      <c r="Z22" s="97"/>
      <c r="AA22" s="97"/>
      <c r="AB22" s="98"/>
      <c r="AC22" s="105"/>
      <c r="AD22" s="106"/>
      <c r="AE22" s="106"/>
      <c r="AF22" s="106"/>
      <c r="AG22" s="106"/>
      <c r="AH22" s="10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</row>
    <row r="23" spans="1:52" ht="14.4" customHeight="1" thickBot="1" x14ac:dyDescent="0.3">
      <c r="A23" s="128" t="s">
        <v>82</v>
      </c>
      <c r="B23" s="129"/>
      <c r="C23" s="130"/>
      <c r="D23" s="155" t="s">
        <v>83</v>
      </c>
      <c r="E23" s="146"/>
      <c r="F23" s="147"/>
      <c r="G23" s="145" t="s">
        <v>84</v>
      </c>
      <c r="H23" s="146"/>
      <c r="I23" s="147"/>
      <c r="J23" s="145" t="s">
        <v>85</v>
      </c>
      <c r="K23" s="146"/>
      <c r="L23" s="147"/>
      <c r="M23" s="145" t="s">
        <v>86</v>
      </c>
      <c r="N23" s="146"/>
      <c r="O23" s="147"/>
      <c r="P23" s="145" t="s">
        <v>87</v>
      </c>
      <c r="Q23" s="146"/>
      <c r="R23" s="147"/>
      <c r="S23" s="139" t="s">
        <v>95</v>
      </c>
      <c r="T23" s="140"/>
      <c r="U23" s="236"/>
      <c r="V23" s="254"/>
      <c r="W23" s="96"/>
      <c r="X23" s="97"/>
      <c r="Y23" s="97"/>
      <c r="Z23" s="97"/>
      <c r="AA23" s="97"/>
      <c r="AB23" s="98"/>
      <c r="AC23" s="105"/>
      <c r="AD23" s="106"/>
      <c r="AE23" s="106"/>
      <c r="AF23" s="106"/>
      <c r="AG23" s="106"/>
      <c r="AH23" s="107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</row>
    <row r="24" spans="1:52" ht="14.4" customHeight="1" thickBot="1" x14ac:dyDescent="0.3">
      <c r="A24" s="39" t="s">
        <v>74</v>
      </c>
      <c r="B24" s="41" t="s">
        <v>0</v>
      </c>
      <c r="C24" s="40" t="s">
        <v>49</v>
      </c>
      <c r="D24" s="43" t="s">
        <v>74</v>
      </c>
      <c r="E24" s="41" t="s">
        <v>0</v>
      </c>
      <c r="F24" s="40" t="s">
        <v>49</v>
      </c>
      <c r="G24" s="39" t="s">
        <v>74</v>
      </c>
      <c r="H24" s="41" t="s">
        <v>0</v>
      </c>
      <c r="I24" s="40" t="s">
        <v>49</v>
      </c>
      <c r="J24" s="39" t="s">
        <v>74</v>
      </c>
      <c r="K24" s="41" t="s">
        <v>0</v>
      </c>
      <c r="L24" s="40" t="s">
        <v>49</v>
      </c>
      <c r="M24" s="39" t="s">
        <v>74</v>
      </c>
      <c r="N24" s="41" t="s">
        <v>0</v>
      </c>
      <c r="O24" s="40" t="s">
        <v>49</v>
      </c>
      <c r="P24" s="39" t="s">
        <v>74</v>
      </c>
      <c r="Q24" s="41" t="s">
        <v>0</v>
      </c>
      <c r="R24" s="40" t="s">
        <v>49</v>
      </c>
      <c r="S24" s="142"/>
      <c r="T24" s="143"/>
      <c r="U24" s="237"/>
      <c r="V24" s="254"/>
      <c r="W24" s="96"/>
      <c r="X24" s="97"/>
      <c r="Y24" s="97"/>
      <c r="Z24" s="97"/>
      <c r="AA24" s="97"/>
      <c r="AB24" s="98"/>
      <c r="AC24" s="105"/>
      <c r="AD24" s="106"/>
      <c r="AE24" s="106"/>
      <c r="AF24" s="106"/>
      <c r="AG24" s="106"/>
      <c r="AH24" s="107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</row>
    <row r="25" spans="1:52" ht="14.4" customHeight="1" thickBot="1" x14ac:dyDescent="0.3">
      <c r="A25" s="3"/>
      <c r="B25" s="10"/>
      <c r="C25" s="30"/>
      <c r="D25" s="31"/>
      <c r="E25" s="10"/>
      <c r="F25" s="27"/>
      <c r="G25" s="38"/>
      <c r="H25" s="10"/>
      <c r="I25" s="27"/>
      <c r="J25" s="38"/>
      <c r="K25" s="10"/>
      <c r="L25" s="27"/>
      <c r="M25" s="29"/>
      <c r="N25" s="10"/>
      <c r="O25" s="27"/>
      <c r="P25" s="38"/>
      <c r="Q25" s="10"/>
      <c r="R25" s="4"/>
      <c r="S25" s="63" t="s">
        <v>75</v>
      </c>
      <c r="T25" s="35">
        <f>SUM(C22)</f>
        <v>0</v>
      </c>
      <c r="U25" s="237"/>
      <c r="V25" s="254"/>
      <c r="W25" s="96"/>
      <c r="X25" s="97"/>
      <c r="Y25" s="97"/>
      <c r="Z25" s="97"/>
      <c r="AA25" s="97"/>
      <c r="AB25" s="98"/>
      <c r="AC25" s="105"/>
      <c r="AD25" s="106"/>
      <c r="AE25" s="106"/>
      <c r="AF25" s="106"/>
      <c r="AG25" s="106"/>
      <c r="AH25" s="107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</row>
    <row r="26" spans="1:52" ht="15" customHeight="1" thickTop="1" thickBot="1" x14ac:dyDescent="0.3">
      <c r="A26" s="3"/>
      <c r="B26" s="11"/>
      <c r="C26" s="4"/>
      <c r="D26" s="31"/>
      <c r="E26" s="11"/>
      <c r="F26" s="8"/>
      <c r="G26" s="3"/>
      <c r="H26" s="11"/>
      <c r="I26" s="8"/>
      <c r="J26" s="3"/>
      <c r="K26" s="11"/>
      <c r="L26" s="8"/>
      <c r="M26" s="3"/>
      <c r="N26" s="11"/>
      <c r="O26" s="8"/>
      <c r="P26" s="3"/>
      <c r="Q26" s="11"/>
      <c r="R26" s="4"/>
      <c r="S26" s="63" t="s">
        <v>97</v>
      </c>
      <c r="T26" s="35">
        <f>SUM(F22)</f>
        <v>0</v>
      </c>
      <c r="U26" s="237"/>
      <c r="V26" s="254"/>
      <c r="W26" s="96"/>
      <c r="X26" s="97"/>
      <c r="Y26" s="97"/>
      <c r="Z26" s="97"/>
      <c r="AA26" s="97"/>
      <c r="AB26" s="98"/>
      <c r="AC26" s="105"/>
      <c r="AD26" s="106"/>
      <c r="AE26" s="106"/>
      <c r="AF26" s="106"/>
      <c r="AG26" s="106"/>
      <c r="AH26" s="107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</row>
    <row r="27" spans="1:52" ht="15" customHeight="1" thickTop="1" thickBot="1" x14ac:dyDescent="0.3">
      <c r="A27" s="3"/>
      <c r="B27" s="11"/>
      <c r="C27" s="4"/>
      <c r="D27" s="31"/>
      <c r="E27" s="11"/>
      <c r="F27" s="8"/>
      <c r="G27" s="3"/>
      <c r="H27" s="11"/>
      <c r="I27" s="8"/>
      <c r="J27" s="3"/>
      <c r="K27" s="11"/>
      <c r="L27" s="8"/>
      <c r="M27" s="3"/>
      <c r="N27" s="11"/>
      <c r="O27" s="8"/>
      <c r="P27" s="3"/>
      <c r="Q27" s="11"/>
      <c r="R27" s="4"/>
      <c r="S27" s="63" t="s">
        <v>77</v>
      </c>
      <c r="T27" s="35">
        <f>SUM(I22)</f>
        <v>0</v>
      </c>
      <c r="U27" s="237"/>
      <c r="V27" s="254"/>
      <c r="W27" s="96"/>
      <c r="X27" s="97"/>
      <c r="Y27" s="97"/>
      <c r="Z27" s="97"/>
      <c r="AA27" s="97"/>
      <c r="AB27" s="98"/>
      <c r="AC27" s="105"/>
      <c r="AD27" s="106"/>
      <c r="AE27" s="106"/>
      <c r="AF27" s="106"/>
      <c r="AG27" s="106"/>
      <c r="AH27" s="107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</row>
    <row r="28" spans="1:52" ht="15" customHeight="1" thickTop="1" thickBot="1" x14ac:dyDescent="0.3">
      <c r="A28" s="3"/>
      <c r="B28" s="11"/>
      <c r="C28" s="4"/>
      <c r="D28" s="31"/>
      <c r="E28" s="11"/>
      <c r="F28" s="8"/>
      <c r="G28" s="3"/>
      <c r="H28" s="11"/>
      <c r="I28" s="8"/>
      <c r="J28" s="3"/>
      <c r="K28" s="11"/>
      <c r="L28" s="8"/>
      <c r="M28" s="3"/>
      <c r="N28" s="11"/>
      <c r="O28" s="8"/>
      <c r="P28" s="3"/>
      <c r="Q28" s="11"/>
      <c r="R28" s="4"/>
      <c r="S28" s="63" t="s">
        <v>78</v>
      </c>
      <c r="T28" s="35">
        <f>SUM(L22)</f>
        <v>0</v>
      </c>
      <c r="U28" s="237"/>
      <c r="V28" s="254"/>
      <c r="W28" s="96"/>
      <c r="X28" s="97"/>
      <c r="Y28" s="97"/>
      <c r="Z28" s="97"/>
      <c r="AA28" s="97"/>
      <c r="AB28" s="98"/>
      <c r="AC28" s="105"/>
      <c r="AD28" s="106"/>
      <c r="AE28" s="106"/>
      <c r="AF28" s="106"/>
      <c r="AG28" s="106"/>
      <c r="AH28" s="107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</row>
    <row r="29" spans="1:52" ht="15" customHeight="1" thickTop="1" thickBot="1" x14ac:dyDescent="0.3">
      <c r="A29" s="3"/>
      <c r="B29" s="11"/>
      <c r="C29" s="4"/>
      <c r="D29" s="31"/>
      <c r="E29" s="11"/>
      <c r="F29" s="8"/>
      <c r="G29" s="3"/>
      <c r="H29" s="11"/>
      <c r="I29" s="8"/>
      <c r="J29" s="3"/>
      <c r="K29" s="11"/>
      <c r="L29" s="8"/>
      <c r="M29" s="3"/>
      <c r="N29" s="11"/>
      <c r="O29" s="8"/>
      <c r="P29" s="3"/>
      <c r="Q29" s="11"/>
      <c r="R29" s="4"/>
      <c r="S29" s="63" t="s">
        <v>79</v>
      </c>
      <c r="T29" s="35">
        <f>SUM(O22)</f>
        <v>0</v>
      </c>
      <c r="U29" s="237"/>
      <c r="V29" s="254"/>
      <c r="W29" s="96"/>
      <c r="X29" s="97"/>
      <c r="Y29" s="97"/>
      <c r="Z29" s="97"/>
      <c r="AA29" s="97"/>
      <c r="AB29" s="98"/>
      <c r="AC29" s="105"/>
      <c r="AD29" s="106"/>
      <c r="AE29" s="106"/>
      <c r="AF29" s="106"/>
      <c r="AG29" s="106"/>
      <c r="AH29" s="107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</row>
    <row r="30" spans="1:52" ht="15" customHeight="1" thickTop="1" thickBot="1" x14ac:dyDescent="0.3">
      <c r="A30" s="3"/>
      <c r="B30" s="11"/>
      <c r="C30" s="4"/>
      <c r="D30" s="31"/>
      <c r="E30" s="11"/>
      <c r="F30" s="8"/>
      <c r="G30" s="3"/>
      <c r="H30" s="11"/>
      <c r="I30" s="8"/>
      <c r="J30" s="3"/>
      <c r="K30" s="11"/>
      <c r="L30" s="8"/>
      <c r="M30" s="3"/>
      <c r="N30" s="11"/>
      <c r="O30" s="8"/>
      <c r="P30" s="3"/>
      <c r="Q30" s="11"/>
      <c r="R30" s="4"/>
      <c r="S30" s="63" t="s">
        <v>98</v>
      </c>
      <c r="T30" s="35">
        <f>SUM(R22)</f>
        <v>0</v>
      </c>
      <c r="U30" s="237"/>
      <c r="V30" s="254"/>
      <c r="W30" s="96"/>
      <c r="X30" s="97"/>
      <c r="Y30" s="97"/>
      <c r="Z30" s="97"/>
      <c r="AA30" s="97"/>
      <c r="AB30" s="98"/>
      <c r="AC30" s="105"/>
      <c r="AD30" s="106"/>
      <c r="AE30" s="106"/>
      <c r="AF30" s="106"/>
      <c r="AG30" s="106"/>
      <c r="AH30" s="107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</row>
    <row r="31" spans="1:52" ht="15" customHeight="1" thickTop="1" thickBot="1" x14ac:dyDescent="0.3">
      <c r="A31" s="3"/>
      <c r="B31" s="11"/>
      <c r="C31" s="4"/>
      <c r="D31" s="31"/>
      <c r="E31" s="11"/>
      <c r="F31" s="8"/>
      <c r="G31" s="3"/>
      <c r="H31" s="11"/>
      <c r="I31" s="8"/>
      <c r="J31" s="3"/>
      <c r="K31" s="11"/>
      <c r="L31" s="8"/>
      <c r="M31" s="3"/>
      <c r="N31" s="11"/>
      <c r="O31" s="8"/>
      <c r="P31" s="3"/>
      <c r="Q31" s="11"/>
      <c r="R31" s="4"/>
      <c r="S31" s="63" t="s">
        <v>99</v>
      </c>
      <c r="T31" s="35">
        <f>SUM(U22)</f>
        <v>0</v>
      </c>
      <c r="U31" s="237"/>
      <c r="V31" s="254"/>
      <c r="W31" s="96"/>
      <c r="X31" s="97"/>
      <c r="Y31" s="97"/>
      <c r="Z31" s="97"/>
      <c r="AA31" s="97"/>
      <c r="AB31" s="98"/>
      <c r="AC31" s="105"/>
      <c r="AD31" s="106"/>
      <c r="AE31" s="106"/>
      <c r="AF31" s="106"/>
      <c r="AG31" s="106"/>
      <c r="AH31" s="107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</row>
    <row r="32" spans="1:52" ht="15" customHeight="1" thickTop="1" thickBot="1" x14ac:dyDescent="0.3">
      <c r="A32" s="3"/>
      <c r="B32" s="11"/>
      <c r="C32" s="4"/>
      <c r="D32" s="31"/>
      <c r="E32" s="11"/>
      <c r="F32" s="8"/>
      <c r="G32" s="3"/>
      <c r="H32" s="11"/>
      <c r="I32" s="8"/>
      <c r="J32" s="3"/>
      <c r="K32" s="11"/>
      <c r="L32" s="8"/>
      <c r="M32" s="3"/>
      <c r="N32" s="11"/>
      <c r="O32" s="8"/>
      <c r="P32" s="69"/>
      <c r="Q32" s="11"/>
      <c r="R32" s="71"/>
      <c r="S32" s="63" t="s">
        <v>82</v>
      </c>
      <c r="T32" s="35">
        <f>SUM(C42)</f>
        <v>0</v>
      </c>
      <c r="U32" s="237"/>
      <c r="V32" s="254"/>
      <c r="W32" s="96"/>
      <c r="X32" s="97"/>
      <c r="Y32" s="97"/>
      <c r="Z32" s="97"/>
      <c r="AA32" s="97"/>
      <c r="AB32" s="98"/>
      <c r="AC32" s="105"/>
      <c r="AD32" s="106"/>
      <c r="AE32" s="106"/>
      <c r="AF32" s="106"/>
      <c r="AG32" s="106"/>
      <c r="AH32" s="107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</row>
    <row r="33" spans="1:52" ht="15" customHeight="1" thickTop="1" thickBot="1" x14ac:dyDescent="0.3">
      <c r="A33" s="3"/>
      <c r="B33" s="11"/>
      <c r="C33" s="4"/>
      <c r="D33" s="31"/>
      <c r="E33" s="11"/>
      <c r="F33" s="8"/>
      <c r="G33" s="3"/>
      <c r="H33" s="11"/>
      <c r="I33" s="8"/>
      <c r="J33" s="3"/>
      <c r="K33" s="11"/>
      <c r="L33" s="8"/>
      <c r="M33" s="3"/>
      <c r="N33" s="11"/>
      <c r="O33" s="8"/>
      <c r="P33" s="69"/>
      <c r="Q33" s="70"/>
      <c r="R33" s="71"/>
      <c r="S33" s="63" t="s">
        <v>83</v>
      </c>
      <c r="T33" s="35">
        <f>SUM(F42)</f>
        <v>0</v>
      </c>
      <c r="U33" s="237"/>
      <c r="V33" s="254"/>
      <c r="W33" s="96"/>
      <c r="X33" s="97"/>
      <c r="Y33" s="97"/>
      <c r="Z33" s="97"/>
      <c r="AA33" s="97"/>
      <c r="AB33" s="98"/>
      <c r="AC33" s="105"/>
      <c r="AD33" s="106"/>
      <c r="AE33" s="106"/>
      <c r="AF33" s="106"/>
      <c r="AG33" s="106"/>
      <c r="AH33" s="107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</row>
    <row r="34" spans="1:52" ht="15" customHeight="1" thickTop="1" thickBot="1" x14ac:dyDescent="0.3">
      <c r="A34" s="3"/>
      <c r="B34" s="11"/>
      <c r="C34" s="4"/>
      <c r="D34" s="31"/>
      <c r="E34" s="11"/>
      <c r="F34" s="8"/>
      <c r="G34" s="3"/>
      <c r="H34" s="11"/>
      <c r="I34" s="8"/>
      <c r="J34" s="3"/>
      <c r="K34" s="11"/>
      <c r="L34" s="8"/>
      <c r="M34" s="3"/>
      <c r="N34" s="11"/>
      <c r="O34" s="8"/>
      <c r="P34" s="69"/>
      <c r="Q34" s="70"/>
      <c r="R34" s="71"/>
      <c r="S34" s="63" t="s">
        <v>84</v>
      </c>
      <c r="T34" s="35">
        <f>SUM(I42)</f>
        <v>0</v>
      </c>
      <c r="U34" s="237"/>
      <c r="V34" s="254"/>
      <c r="W34" s="96"/>
      <c r="X34" s="97"/>
      <c r="Y34" s="97"/>
      <c r="Z34" s="97"/>
      <c r="AA34" s="97"/>
      <c r="AB34" s="98"/>
      <c r="AC34" s="105"/>
      <c r="AD34" s="106"/>
      <c r="AE34" s="106"/>
      <c r="AF34" s="106"/>
      <c r="AG34" s="106"/>
      <c r="AH34" s="107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</row>
    <row r="35" spans="1:52" ht="15" customHeight="1" thickTop="1" thickBot="1" x14ac:dyDescent="0.3">
      <c r="A35" s="3"/>
      <c r="B35" s="1"/>
      <c r="C35" s="4"/>
      <c r="D35" s="31"/>
      <c r="E35" s="1"/>
      <c r="F35" s="4"/>
      <c r="G35" s="3"/>
      <c r="H35" s="1"/>
      <c r="I35" s="4"/>
      <c r="J35" s="3"/>
      <c r="K35" s="1"/>
      <c r="L35" s="4"/>
      <c r="M35" s="3"/>
      <c r="N35" s="1"/>
      <c r="O35" s="4"/>
      <c r="P35" s="69"/>
      <c r="Q35" s="72"/>
      <c r="R35" s="71"/>
      <c r="S35" s="63" t="s">
        <v>85</v>
      </c>
      <c r="T35" s="35">
        <f>SUM(L42)</f>
        <v>0</v>
      </c>
      <c r="U35" s="237"/>
      <c r="V35" s="254"/>
      <c r="W35" s="96"/>
      <c r="X35" s="97"/>
      <c r="Y35" s="97"/>
      <c r="Z35" s="97"/>
      <c r="AA35" s="97"/>
      <c r="AB35" s="98"/>
      <c r="AC35" s="105"/>
      <c r="AD35" s="106"/>
      <c r="AE35" s="106"/>
      <c r="AF35" s="106"/>
      <c r="AG35" s="106"/>
      <c r="AH35" s="107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</row>
    <row r="36" spans="1:52" ht="15" customHeight="1" thickTop="1" thickBot="1" x14ac:dyDescent="0.3">
      <c r="A36" s="3"/>
      <c r="B36" s="1"/>
      <c r="C36" s="4"/>
      <c r="D36" s="31"/>
      <c r="E36" s="1"/>
      <c r="F36" s="4"/>
      <c r="G36" s="3"/>
      <c r="H36" s="1"/>
      <c r="I36" s="4"/>
      <c r="J36" s="3"/>
      <c r="K36" s="1"/>
      <c r="L36" s="4"/>
      <c r="M36" s="3"/>
      <c r="N36" s="1"/>
      <c r="O36" s="4"/>
      <c r="P36" s="69"/>
      <c r="Q36" s="72"/>
      <c r="R36" s="71"/>
      <c r="S36" s="63" t="s">
        <v>86</v>
      </c>
      <c r="T36" s="35">
        <f>SUM(O42)</f>
        <v>0</v>
      </c>
      <c r="U36" s="237"/>
      <c r="V36" s="254"/>
      <c r="W36" s="96"/>
      <c r="X36" s="97"/>
      <c r="Y36" s="97"/>
      <c r="Z36" s="97"/>
      <c r="AA36" s="97"/>
      <c r="AB36" s="98"/>
      <c r="AC36" s="105"/>
      <c r="AD36" s="106"/>
      <c r="AE36" s="106"/>
      <c r="AF36" s="106"/>
      <c r="AG36" s="106"/>
      <c r="AH36" s="107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</row>
    <row r="37" spans="1:52" ht="15" customHeight="1" thickTop="1" thickBot="1" x14ac:dyDescent="0.3">
      <c r="A37" s="3"/>
      <c r="B37" s="1"/>
      <c r="C37" s="4"/>
      <c r="D37" s="31"/>
      <c r="E37" s="1"/>
      <c r="F37" s="4"/>
      <c r="G37" s="3"/>
      <c r="H37" s="1"/>
      <c r="I37" s="4"/>
      <c r="J37" s="3"/>
      <c r="K37" s="1"/>
      <c r="L37" s="4"/>
      <c r="M37" s="3"/>
      <c r="N37" s="1"/>
      <c r="O37" s="4"/>
      <c r="P37" s="69"/>
      <c r="Q37" s="72"/>
      <c r="R37" s="71"/>
      <c r="S37" s="65" t="s">
        <v>87</v>
      </c>
      <c r="T37" s="35">
        <f>SUM(R42)</f>
        <v>0</v>
      </c>
      <c r="U37" s="237"/>
      <c r="V37" s="254"/>
      <c r="W37" s="96"/>
      <c r="X37" s="97"/>
      <c r="Y37" s="97"/>
      <c r="Z37" s="97"/>
      <c r="AA37" s="97"/>
      <c r="AB37" s="98"/>
      <c r="AC37" s="105"/>
      <c r="AD37" s="106"/>
      <c r="AE37" s="106"/>
      <c r="AF37" s="106"/>
      <c r="AG37" s="106"/>
      <c r="AH37" s="107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</row>
    <row r="38" spans="1:52" ht="27" customHeight="1" thickBot="1" x14ac:dyDescent="0.3">
      <c r="A38" s="3"/>
      <c r="B38" s="1"/>
      <c r="C38" s="4"/>
      <c r="D38" s="31"/>
      <c r="E38" s="1"/>
      <c r="F38" s="4"/>
      <c r="G38" s="3"/>
      <c r="H38" s="1"/>
      <c r="I38" s="4"/>
      <c r="J38" s="3"/>
      <c r="K38" s="1"/>
      <c r="L38" s="4"/>
      <c r="M38" s="3"/>
      <c r="N38" s="1"/>
      <c r="O38" s="4"/>
      <c r="P38" s="69"/>
      <c r="Q38" s="72"/>
      <c r="R38" s="71"/>
      <c r="S38" s="73" t="s">
        <v>68</v>
      </c>
      <c r="T38" s="66">
        <f>AVERAGE(T25:T30,T32:T37,T31)</f>
        <v>0</v>
      </c>
      <c r="U38" s="237"/>
      <c r="V38" s="254"/>
      <c r="W38" s="96"/>
      <c r="X38" s="97"/>
      <c r="Y38" s="97"/>
      <c r="Z38" s="97"/>
      <c r="AA38" s="97"/>
      <c r="AB38" s="98"/>
      <c r="AC38" s="105"/>
      <c r="AD38" s="106"/>
      <c r="AE38" s="106"/>
      <c r="AF38" s="106"/>
      <c r="AG38" s="106"/>
      <c r="AH38" s="107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</row>
    <row r="39" spans="1:52" ht="13.8" customHeight="1" thickBot="1" x14ac:dyDescent="0.3">
      <c r="A39" s="3"/>
      <c r="B39" s="1"/>
      <c r="C39" s="4"/>
      <c r="D39" s="31"/>
      <c r="E39" s="1"/>
      <c r="F39" s="4"/>
      <c r="G39" s="3"/>
      <c r="H39" s="1"/>
      <c r="I39" s="4"/>
      <c r="J39" s="3"/>
      <c r="K39" s="1"/>
      <c r="L39" s="4"/>
      <c r="M39" s="3"/>
      <c r="N39" s="1"/>
      <c r="O39" s="4"/>
      <c r="P39" s="69"/>
      <c r="Q39" s="72"/>
      <c r="R39" s="71"/>
      <c r="S39" s="74" t="s">
        <v>69</v>
      </c>
      <c r="T39" s="68">
        <f>SUM(T25:T37)</f>
        <v>0</v>
      </c>
      <c r="U39" s="237"/>
      <c r="V39" s="254"/>
      <c r="W39" s="96"/>
      <c r="X39" s="97"/>
      <c r="Y39" s="97"/>
      <c r="Z39" s="97"/>
      <c r="AA39" s="97"/>
      <c r="AB39" s="98"/>
      <c r="AC39" s="105"/>
      <c r="AD39" s="106"/>
      <c r="AE39" s="106"/>
      <c r="AF39" s="106"/>
      <c r="AG39" s="106"/>
      <c r="AH39" s="107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</row>
    <row r="40" spans="1:52" ht="13.8" customHeight="1" thickBot="1" x14ac:dyDescent="0.3">
      <c r="A40" s="5"/>
      <c r="B40" s="6"/>
      <c r="C40" s="7"/>
      <c r="D40" s="31"/>
      <c r="E40" s="1"/>
      <c r="F40" s="4"/>
      <c r="G40" s="3"/>
      <c r="H40" s="1"/>
      <c r="I40" s="4"/>
      <c r="J40" s="3"/>
      <c r="K40" s="1"/>
      <c r="L40" s="4"/>
      <c r="M40" s="3"/>
      <c r="N40" s="1"/>
      <c r="O40" s="4"/>
      <c r="P40" s="69"/>
      <c r="Q40" s="72"/>
      <c r="R40" s="71"/>
      <c r="S40" s="83" t="s">
        <v>96</v>
      </c>
      <c r="T40" s="84">
        <f>SUM(I44)</f>
        <v>0</v>
      </c>
      <c r="U40" s="237"/>
      <c r="V40" s="254"/>
      <c r="W40" s="96"/>
      <c r="X40" s="97"/>
      <c r="Y40" s="97"/>
      <c r="Z40" s="97"/>
      <c r="AA40" s="97"/>
      <c r="AB40" s="98"/>
      <c r="AC40" s="105"/>
      <c r="AD40" s="106"/>
      <c r="AE40" s="106"/>
      <c r="AF40" s="106"/>
      <c r="AG40" s="106"/>
      <c r="AH40" s="107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</row>
    <row r="41" spans="1:52" ht="14.4" customHeight="1" thickBot="1" x14ac:dyDescent="0.3">
      <c r="A41" s="209" t="s">
        <v>100</v>
      </c>
      <c r="B41" s="210"/>
      <c r="C41" s="64">
        <f>COUNT(C25:C40)</f>
        <v>0</v>
      </c>
      <c r="D41" s="224" t="s">
        <v>100</v>
      </c>
      <c r="E41" s="212"/>
      <c r="F41" s="47">
        <f>COUNT(F25:F40)</f>
        <v>0</v>
      </c>
      <c r="G41" s="224" t="s">
        <v>100</v>
      </c>
      <c r="H41" s="212"/>
      <c r="I41" s="47">
        <f>COUNT(I25:I40)</f>
        <v>0</v>
      </c>
      <c r="J41" s="224" t="s">
        <v>100</v>
      </c>
      <c r="K41" s="212"/>
      <c r="L41" s="47">
        <f>COUNT(L25:L40)</f>
        <v>0</v>
      </c>
      <c r="M41" s="224" t="s">
        <v>100</v>
      </c>
      <c r="N41" s="212"/>
      <c r="O41" s="47">
        <f>COUNT(O25:O40)</f>
        <v>0</v>
      </c>
      <c r="P41" s="224" t="s">
        <v>100</v>
      </c>
      <c r="Q41" s="212"/>
      <c r="R41" s="81">
        <f>COUNT(R25:R40)</f>
        <v>0</v>
      </c>
      <c r="S41" s="85" t="s">
        <v>113</v>
      </c>
      <c r="T41" s="86">
        <f>SUM(M44)</f>
        <v>0</v>
      </c>
      <c r="U41" s="237"/>
      <c r="V41" s="254"/>
      <c r="W41" s="96"/>
      <c r="X41" s="97"/>
      <c r="Y41" s="97"/>
      <c r="Z41" s="97"/>
      <c r="AA41" s="97"/>
      <c r="AB41" s="98"/>
      <c r="AC41" s="105"/>
      <c r="AD41" s="106"/>
      <c r="AE41" s="106"/>
      <c r="AF41" s="106"/>
      <c r="AG41" s="106"/>
      <c r="AH41" s="107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</row>
    <row r="42" spans="1:52" ht="14.4" customHeight="1" thickBot="1" x14ac:dyDescent="0.3">
      <c r="A42" s="225" t="s">
        <v>88</v>
      </c>
      <c r="B42" s="138"/>
      <c r="C42" s="48">
        <f>SUM(C25:C40)</f>
        <v>0</v>
      </c>
      <c r="D42" s="137" t="s">
        <v>88</v>
      </c>
      <c r="E42" s="138"/>
      <c r="F42" s="48">
        <f>SUM(F25:F40)</f>
        <v>0</v>
      </c>
      <c r="G42" s="137" t="s">
        <v>88</v>
      </c>
      <c r="H42" s="138"/>
      <c r="I42" s="48">
        <f>SUM(I25:I40)</f>
        <v>0</v>
      </c>
      <c r="J42" s="137" t="s">
        <v>88</v>
      </c>
      <c r="K42" s="138"/>
      <c r="L42" s="48">
        <f>SUM(L25:L40)</f>
        <v>0</v>
      </c>
      <c r="M42" s="137" t="s">
        <v>88</v>
      </c>
      <c r="N42" s="138"/>
      <c r="O42" s="48">
        <f>SUM(O25:O40)</f>
        <v>0</v>
      </c>
      <c r="P42" s="137" t="s">
        <v>88</v>
      </c>
      <c r="Q42" s="138"/>
      <c r="R42" s="82">
        <f>SUM(R25:R40)</f>
        <v>0</v>
      </c>
      <c r="S42" s="85" t="s">
        <v>114</v>
      </c>
      <c r="T42" s="87">
        <f>SUM(T40:T41)</f>
        <v>0</v>
      </c>
      <c r="U42" s="238"/>
      <c r="V42" s="254"/>
      <c r="W42" s="96"/>
      <c r="X42" s="97"/>
      <c r="Y42" s="97"/>
      <c r="Z42" s="97"/>
      <c r="AA42" s="97"/>
      <c r="AB42" s="98"/>
      <c r="AC42" s="105"/>
      <c r="AD42" s="106"/>
      <c r="AE42" s="106"/>
      <c r="AF42" s="106"/>
      <c r="AG42" s="106"/>
      <c r="AH42" s="107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</row>
    <row r="43" spans="1:52" ht="14.4" thickBot="1" x14ac:dyDescent="0.3">
      <c r="A43" s="22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27"/>
      <c r="T43" s="127"/>
      <c r="U43" s="157"/>
      <c r="V43" s="254"/>
      <c r="W43" s="96"/>
      <c r="X43" s="97"/>
      <c r="Y43" s="97"/>
      <c r="Z43" s="97"/>
      <c r="AA43" s="97"/>
      <c r="AB43" s="98"/>
      <c r="AC43" s="105"/>
      <c r="AD43" s="106"/>
      <c r="AE43" s="106"/>
      <c r="AF43" s="106"/>
      <c r="AG43" s="106"/>
      <c r="AH43" s="107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</row>
    <row r="44" spans="1:52" ht="13.8" customHeight="1" x14ac:dyDescent="0.25">
      <c r="A44" s="227" t="s">
        <v>89</v>
      </c>
      <c r="B44" s="228"/>
      <c r="C44" s="229"/>
      <c r="D44" s="164">
        <f>SUM(C22,F22,I22,L22,O22,R22,F42,C42,I42,L42,O42,R42,U22,U42)</f>
        <v>0</v>
      </c>
      <c r="E44" s="165"/>
      <c r="F44" s="166"/>
      <c r="G44" s="248" t="s">
        <v>90</v>
      </c>
      <c r="H44" s="249"/>
      <c r="I44" s="252">
        <f>SUM(D44/10)</f>
        <v>0</v>
      </c>
      <c r="J44" s="252"/>
      <c r="K44" s="248" t="s">
        <v>121</v>
      </c>
      <c r="L44" s="249"/>
      <c r="M44" s="252">
        <f>SUM(D44/10)</f>
        <v>0</v>
      </c>
      <c r="N44" s="252"/>
      <c r="O44" s="118" t="s">
        <v>124</v>
      </c>
      <c r="P44" s="176" t="s">
        <v>94</v>
      </c>
      <c r="Q44" s="214">
        <f>SUM(W48)</f>
        <v>0</v>
      </c>
      <c r="R44" s="215"/>
      <c r="S44" s="176" t="s">
        <v>112</v>
      </c>
      <c r="T44" s="214">
        <f>SUM(AC48)</f>
        <v>0</v>
      </c>
      <c r="U44" s="219"/>
      <c r="V44" s="254"/>
      <c r="W44" s="96"/>
      <c r="X44" s="97"/>
      <c r="Y44" s="97"/>
      <c r="Z44" s="97"/>
      <c r="AA44" s="97"/>
      <c r="AB44" s="98"/>
      <c r="AC44" s="105"/>
      <c r="AD44" s="106"/>
      <c r="AE44" s="106"/>
      <c r="AF44" s="106"/>
      <c r="AG44" s="106"/>
      <c r="AH44" s="107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</row>
    <row r="45" spans="1:52" ht="14.4" customHeight="1" thickBot="1" x14ac:dyDescent="0.3">
      <c r="A45" s="230"/>
      <c r="B45" s="231"/>
      <c r="C45" s="232"/>
      <c r="D45" s="233"/>
      <c r="E45" s="234"/>
      <c r="F45" s="235"/>
      <c r="G45" s="250"/>
      <c r="H45" s="251"/>
      <c r="I45" s="234"/>
      <c r="J45" s="234"/>
      <c r="K45" s="250"/>
      <c r="L45" s="251"/>
      <c r="M45" s="234"/>
      <c r="N45" s="234"/>
      <c r="O45" s="119">
        <f>SUM(M44+I44)</f>
        <v>0</v>
      </c>
      <c r="P45" s="213"/>
      <c r="Q45" s="216"/>
      <c r="R45" s="217"/>
      <c r="S45" s="213"/>
      <c r="T45" s="218"/>
      <c r="U45" s="220"/>
      <c r="V45" s="255"/>
      <c r="W45" s="99"/>
      <c r="X45" s="100"/>
      <c r="Y45" s="100"/>
      <c r="Z45" s="100"/>
      <c r="AA45" s="100"/>
      <c r="AB45" s="101"/>
      <c r="AC45" s="108"/>
      <c r="AD45" s="109"/>
      <c r="AE45" s="109"/>
      <c r="AF45" s="109"/>
      <c r="AG45" s="109"/>
      <c r="AH45" s="110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</row>
    <row r="46" spans="1:52" ht="13.8" customHeight="1" x14ac:dyDescent="0.25">
      <c r="A46" s="116"/>
      <c r="B46" s="116"/>
      <c r="C46" s="116"/>
      <c r="D46" s="116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78" t="s">
        <v>122</v>
      </c>
      <c r="X46" s="179"/>
      <c r="Y46" s="179"/>
      <c r="Z46" s="179"/>
      <c r="AA46" s="179"/>
      <c r="AB46" s="180"/>
      <c r="AC46" s="184" t="s">
        <v>123</v>
      </c>
      <c r="AD46" s="185"/>
      <c r="AE46" s="185"/>
      <c r="AF46" s="185"/>
      <c r="AG46" s="185"/>
      <c r="AH46" s="186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</row>
    <row r="47" spans="1:52" ht="13.8" customHeight="1" x14ac:dyDescent="0.25">
      <c r="A47" s="117"/>
      <c r="B47" s="117"/>
      <c r="C47" s="117"/>
      <c r="D47" s="11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181"/>
      <c r="X47" s="182"/>
      <c r="Y47" s="182"/>
      <c r="Z47" s="182"/>
      <c r="AA47" s="182"/>
      <c r="AB47" s="183"/>
      <c r="AC47" s="187"/>
      <c r="AD47" s="188"/>
      <c r="AE47" s="188"/>
      <c r="AF47" s="188"/>
      <c r="AG47" s="188"/>
      <c r="AH47" s="189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</row>
    <row r="48" spans="1:52" ht="13.8" customHeight="1" x14ac:dyDescent="0.25">
      <c r="A48" s="117"/>
      <c r="B48" s="117"/>
      <c r="C48" s="117"/>
      <c r="D48" s="11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190">
        <f>SUM(X6:X45,Z6:Z45,AB6:AB45)</f>
        <v>0</v>
      </c>
      <c r="X48" s="191"/>
      <c r="Y48" s="191"/>
      <c r="Z48" s="191"/>
      <c r="AA48" s="191"/>
      <c r="AB48" s="192"/>
      <c r="AC48" s="196">
        <f>SUM(AD6:AD45,AF6:AF45,AH6:AH45)</f>
        <v>0</v>
      </c>
      <c r="AD48" s="197"/>
      <c r="AE48" s="197"/>
      <c r="AF48" s="197"/>
      <c r="AG48" s="197"/>
      <c r="AH48" s="198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</row>
    <row r="49" spans="1:52" ht="13.8" customHeight="1" x14ac:dyDescent="0.25">
      <c r="A49" s="117"/>
      <c r="B49" s="117"/>
      <c r="C49" s="117"/>
      <c r="D49" s="11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190"/>
      <c r="X49" s="191"/>
      <c r="Y49" s="191"/>
      <c r="Z49" s="191"/>
      <c r="AA49" s="191"/>
      <c r="AB49" s="192"/>
      <c r="AC49" s="196"/>
      <c r="AD49" s="197"/>
      <c r="AE49" s="197"/>
      <c r="AF49" s="197"/>
      <c r="AG49" s="197"/>
      <c r="AH49" s="198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</row>
    <row r="50" spans="1:52" ht="13.8" customHeight="1" x14ac:dyDescent="0.25">
      <c r="A50" s="117"/>
      <c r="B50" s="117"/>
      <c r="C50" s="117"/>
      <c r="D50" s="11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90"/>
      <c r="X50" s="191"/>
      <c r="Y50" s="191"/>
      <c r="Z50" s="191"/>
      <c r="AA50" s="191"/>
      <c r="AB50" s="192"/>
      <c r="AC50" s="196"/>
      <c r="AD50" s="197"/>
      <c r="AE50" s="197"/>
      <c r="AF50" s="197"/>
      <c r="AG50" s="197"/>
      <c r="AH50" s="198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</row>
    <row r="51" spans="1:52" ht="14.4" customHeight="1" thickBot="1" x14ac:dyDescent="0.3">
      <c r="A51" s="117"/>
      <c r="B51" s="117"/>
      <c r="C51" s="117"/>
      <c r="D51" s="11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193"/>
      <c r="X51" s="194"/>
      <c r="Y51" s="194"/>
      <c r="Z51" s="194"/>
      <c r="AA51" s="194"/>
      <c r="AB51" s="195"/>
      <c r="AC51" s="199"/>
      <c r="AD51" s="200"/>
      <c r="AE51" s="200"/>
      <c r="AF51" s="200"/>
      <c r="AG51" s="200"/>
      <c r="AH51" s="201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</row>
    <row r="52" spans="1:52" x14ac:dyDescent="0.25">
      <c r="A52" s="117"/>
      <c r="B52" s="117"/>
      <c r="C52" s="117"/>
      <c r="D52" s="11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114"/>
      <c r="W52" s="202" t="s">
        <v>124</v>
      </c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</row>
    <row r="53" spans="1:52" x14ac:dyDescent="0.25">
      <c r="A53" s="117"/>
      <c r="B53" s="117"/>
      <c r="C53" s="117"/>
      <c r="D53" s="11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114"/>
      <c r="W53" s="204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</row>
    <row r="54" spans="1:52" x14ac:dyDescent="0.25">
      <c r="A54" s="117"/>
      <c r="B54" s="117"/>
      <c r="C54" s="117"/>
      <c r="D54" s="11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114"/>
      <c r="W54" s="204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</row>
    <row r="55" spans="1:52" x14ac:dyDescent="0.25">
      <c r="A55" s="117"/>
      <c r="B55" s="117"/>
      <c r="C55" s="117"/>
      <c r="D55" s="11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114"/>
      <c r="W55" s="206">
        <f>SUM(AC48+W48)</f>
        <v>0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</row>
    <row r="56" spans="1:52" x14ac:dyDescent="0.25">
      <c r="A56" s="117"/>
      <c r="B56" s="117"/>
      <c r="C56" s="117"/>
      <c r="D56" s="11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114"/>
      <c r="W56" s="208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</row>
    <row r="57" spans="1:52" x14ac:dyDescent="0.25">
      <c r="A57" s="117"/>
      <c r="B57" s="117"/>
      <c r="C57" s="117"/>
      <c r="D57" s="11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114"/>
      <c r="W57" s="208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</row>
    <row r="58" spans="1:52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114"/>
      <c r="W58" s="208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</row>
    <row r="59" spans="1:52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114"/>
      <c r="W59" s="208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</row>
    <row r="60" spans="1:52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114"/>
      <c r="W60" s="208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</row>
    <row r="61" spans="1:52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114"/>
      <c r="W61" s="113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</row>
    <row r="62" spans="1:52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114"/>
      <c r="W62" s="113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</row>
    <row r="63" spans="1:52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114"/>
      <c r="W63" s="113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</row>
    <row r="64" spans="1:52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114"/>
      <c r="W64" s="113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</row>
    <row r="65" spans="1:52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114"/>
      <c r="W65" s="113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</row>
    <row r="66" spans="1:52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114"/>
      <c r="W66" s="113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</row>
    <row r="67" spans="1:52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114"/>
      <c r="W67" s="113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</row>
    <row r="68" spans="1:52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114"/>
      <c r="W68" s="113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</row>
    <row r="69" spans="1:52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114"/>
      <c r="W69" s="113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</row>
    <row r="70" spans="1:52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114"/>
      <c r="W70" s="113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</row>
    <row r="71" spans="1:52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114"/>
      <c r="W71" s="113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</row>
    <row r="72" spans="1:52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114"/>
      <c r="W72" s="113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</row>
    <row r="73" spans="1:52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114"/>
      <c r="W73" s="113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</row>
    <row r="74" spans="1:52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114"/>
      <c r="W74" s="113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</row>
    <row r="75" spans="1:52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114"/>
      <c r="W75" s="113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</row>
    <row r="76" spans="1:52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114"/>
      <c r="W76" s="113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</row>
    <row r="77" spans="1:52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114"/>
      <c r="W77" s="113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</row>
    <row r="78" spans="1:52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114"/>
      <c r="W78" s="113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</row>
    <row r="79" spans="1:52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114"/>
      <c r="W79" s="113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</row>
    <row r="80" spans="1:52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114"/>
      <c r="W80" s="113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</row>
    <row r="81" spans="1:52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114"/>
      <c r="W81" s="113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</row>
    <row r="82" spans="1:52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114"/>
      <c r="W82" s="113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</row>
    <row r="83" spans="1:52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114"/>
      <c r="W83" s="113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</row>
    <row r="84" spans="1:52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114"/>
      <c r="W84" s="113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</row>
    <row r="85" spans="1:52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114"/>
      <c r="W85" s="113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</row>
    <row r="86" spans="1:52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114"/>
      <c r="W86" s="113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</row>
    <row r="87" spans="1:52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114"/>
      <c r="W87" s="113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</row>
    <row r="88" spans="1:52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114"/>
      <c r="W88" s="113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</row>
    <row r="89" spans="1:52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114"/>
      <c r="W89" s="113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</row>
    <row r="90" spans="1:52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114"/>
      <c r="W90" s="113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</row>
    <row r="91" spans="1:52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114"/>
      <c r="W91" s="113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</row>
    <row r="92" spans="1:52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114"/>
      <c r="W92" s="113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</row>
    <row r="93" spans="1:52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114"/>
      <c r="W93" s="113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</row>
    <row r="94" spans="1:52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114"/>
      <c r="W94" s="113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</row>
    <row r="95" spans="1:52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114"/>
      <c r="W95" s="113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</row>
    <row r="96" spans="1:52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114"/>
      <c r="W96" s="113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</row>
    <row r="97" spans="1:52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114"/>
      <c r="W97" s="113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</row>
    <row r="98" spans="1:52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114"/>
      <c r="W98" s="113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</row>
    <row r="99" spans="1:52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114"/>
      <c r="W99" s="113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</row>
    <row r="100" spans="1:52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114"/>
      <c r="W100" s="113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</row>
    <row r="101" spans="1:52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114"/>
      <c r="W101" s="113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</row>
    <row r="102" spans="1:52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114"/>
      <c r="W102" s="113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</row>
    <row r="103" spans="1:52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114"/>
      <c r="W103" s="113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</row>
    <row r="104" spans="1:52" x14ac:dyDescent="0.25">
      <c r="W104">
        <f>SUM(W6:Y45)</f>
        <v>0</v>
      </c>
    </row>
  </sheetData>
  <mergeCells count="70">
    <mergeCell ref="W55:AH60"/>
    <mergeCell ref="M44:N45"/>
    <mergeCell ref="P44:P45"/>
    <mergeCell ref="Q44:R45"/>
    <mergeCell ref="S44:S45"/>
    <mergeCell ref="T44:T45"/>
    <mergeCell ref="U44:U45"/>
    <mergeCell ref="W46:AB47"/>
    <mergeCell ref="AC46:AH47"/>
    <mergeCell ref="W48:AB51"/>
    <mergeCell ref="AC48:AH51"/>
    <mergeCell ref="W52:AH54"/>
    <mergeCell ref="G42:H42"/>
    <mergeCell ref="J42:K42"/>
    <mergeCell ref="M42:N42"/>
    <mergeCell ref="P42:Q42"/>
    <mergeCell ref="A43:U43"/>
    <mergeCell ref="A44:C45"/>
    <mergeCell ref="D44:F45"/>
    <mergeCell ref="G44:H45"/>
    <mergeCell ref="I44:J45"/>
    <mergeCell ref="K44:L45"/>
    <mergeCell ref="S23:T24"/>
    <mergeCell ref="U23:U42"/>
    <mergeCell ref="A41:B41"/>
    <mergeCell ref="D41:E41"/>
    <mergeCell ref="G41:H41"/>
    <mergeCell ref="J41:K41"/>
    <mergeCell ref="M41:N41"/>
    <mergeCell ref="P41:Q41"/>
    <mergeCell ref="A42:B42"/>
    <mergeCell ref="D42:E42"/>
    <mergeCell ref="A23:C23"/>
    <mergeCell ref="D23:F23"/>
    <mergeCell ref="G23:I23"/>
    <mergeCell ref="J23:L23"/>
    <mergeCell ref="M23:O23"/>
    <mergeCell ref="P23:R23"/>
    <mergeCell ref="S21:T21"/>
    <mergeCell ref="A22:B22"/>
    <mergeCell ref="D22:E22"/>
    <mergeCell ref="G22:H22"/>
    <mergeCell ref="J22:K22"/>
    <mergeCell ref="M22:N22"/>
    <mergeCell ref="P22:Q22"/>
    <mergeCell ref="S22:T22"/>
    <mergeCell ref="S3:U3"/>
    <mergeCell ref="V3:V45"/>
    <mergeCell ref="W3:AB4"/>
    <mergeCell ref="AC3:AH4"/>
    <mergeCell ref="A21:B21"/>
    <mergeCell ref="D21:E21"/>
    <mergeCell ref="G21:H21"/>
    <mergeCell ref="J21:K21"/>
    <mergeCell ref="M21:N21"/>
    <mergeCell ref="P21:Q21"/>
    <mergeCell ref="A3:C3"/>
    <mergeCell ref="D3:F3"/>
    <mergeCell ref="G3:I3"/>
    <mergeCell ref="J3:L3"/>
    <mergeCell ref="M3:O3"/>
    <mergeCell ref="P3:R3"/>
    <mergeCell ref="W1:AH2"/>
    <mergeCell ref="R2:S2"/>
    <mergeCell ref="T2:V2"/>
    <mergeCell ref="B1:I2"/>
    <mergeCell ref="J1:L2"/>
    <mergeCell ref="M1:Q2"/>
    <mergeCell ref="R1:S1"/>
    <mergeCell ref="T1:V1"/>
  </mergeCells>
  <conditionalFormatting sqref="A1:B1 J1 A2">
    <cfRule type="iconSet" priority="73">
      <iconSet iconSet="3Symbols">
        <cfvo type="percent" val="0"/>
        <cfvo type="percent" val="33"/>
        <cfvo type="percent" val="67"/>
      </iconSet>
    </cfRule>
  </conditionalFormatting>
  <conditionalFormatting sqref="A44:G44 A45:F45 I44 K44 M44 O44:U44 O45:S45">
    <cfRule type="iconSet" priority="7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A44:G44 A45:F45 O44:R45 I44 K44 M44">
    <cfRule type="iconSet" priority="63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23:S23 A42:R42 A3 J3 G3 D3 A22:U22 A21 C21:D21 F21:G21 L21:M21 O21:P21 R21:S21 A41 C41:D41 F41:G41 I41:J41 L41:M41 R41:S41 O41:P41 I21:J21 M3:U3 S40:T40 U21 A24:R40 A4:U12 A17:U20 D13:U16 A14:C15 C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B15 B17:B20">
    <cfRule type="cellIs" dxfId="36" priority="58" operator="greaterThan">
      <formula>45199</formula>
    </cfRule>
    <cfRule type="cellIs" dxfId="35" priority="59" operator="between">
      <formula>2000</formula>
      <formula>2040</formula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40 E25:E40 H25:H40 K25:K40">
    <cfRule type="cellIs" dxfId="34" priority="33" operator="greaterThan">
      <formula>45199</formula>
    </cfRule>
    <cfRule type="cellIs" dxfId="33" priority="34" operator="between">
      <formula>2000</formula>
      <formula>2040</formula>
    </cfRule>
  </conditionalFormatting>
  <conditionalFormatting sqref="B25:B40">
    <cfRule type="cellIs" dxfId="32" priority="29" operator="greaterThan">
      <formula>45405</formula>
    </cfRule>
  </conditionalFormatting>
  <conditionalFormatting sqref="C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C20 C5:C15">
    <cfRule type="colorScale" priority="7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C25:C40">
    <cfRule type="colorScale" priority="1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D44:G44 D45:F45 O44:R45 I44 K44 M44">
    <cfRule type="dataBar" priority="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{D2922E1C-2E5D-43FB-8F13-C9C38310728D}</x14:id>
        </ext>
      </extLst>
    </cfRule>
  </conditionalFormatting>
  <conditionalFormatting sqref="E5:E20">
    <cfRule type="cellIs" dxfId="31" priority="57" operator="between">
      <formula>2000</formula>
      <formula>2040</formula>
    </cfRule>
    <cfRule type="cellIs" dxfId="30" priority="56" operator="greaterThan">
      <formula>45199</formula>
    </cfRule>
    <cfRule type="cellIs" dxfId="29" priority="55" operator="greaterThan">
      <formula>45227</formula>
    </cfRule>
  </conditionalFormatting>
  <conditionalFormatting sqref="E25:E40 H25:H40 K25:K40">
    <cfRule type="cellIs" dxfId="28" priority="35" operator="greaterThan">
      <formula>45227</formula>
    </cfRule>
    <cfRule type="cellIs" dxfId="27" priority="36" operator="greaterThan">
      <formula>45199</formula>
    </cfRule>
  </conditionalFormatting>
  <conditionalFormatting sqref="E25:E40">
    <cfRule type="cellIs" dxfId="26" priority="30" operator="greaterThan">
      <formula>45436</formula>
    </cfRule>
  </conditionalFormatting>
  <conditionalFormatting sqref="F5:F20">
    <cfRule type="colorScale" priority="2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F22 C22 I22 L22 O22 R22 R42 O42 L42 I42 F42 C42">
    <cfRule type="colorScale" priority="9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10">
      <colorScale>
        <cfvo type="min"/>
        <cfvo type="percentile" val="50"/>
        <cfvo type="max"/>
        <color rgb="FFFFFF00"/>
        <color rgb="FF92D050"/>
        <color rgb="FF0070C0"/>
      </colorScale>
    </cfRule>
  </conditionalFormatting>
  <conditionalFormatting sqref="F25:F40">
    <cfRule type="colorScale" priority="12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H5:H20">
    <cfRule type="cellIs" dxfId="25" priority="52" operator="greaterThan">
      <formula>45227</formula>
    </cfRule>
    <cfRule type="cellIs" dxfId="24" priority="26" operator="greaterThan">
      <formula>45258</formula>
    </cfRule>
    <cfRule type="cellIs" dxfId="23" priority="54" operator="between">
      <formula>2000</formula>
      <formula>2040</formula>
    </cfRule>
    <cfRule type="cellIs" dxfId="22" priority="53" operator="greaterThan">
      <formula>45199</formula>
    </cfRule>
  </conditionalFormatting>
  <conditionalFormatting sqref="H25:H40 E25:E40 B25:B40 K25:K40">
    <cfRule type="cellIs" dxfId="21" priority="32" operator="greaterThan">
      <formula>45227</formula>
    </cfRule>
  </conditionalFormatting>
  <conditionalFormatting sqref="H25:H40">
    <cfRule type="cellIs" dxfId="20" priority="31" operator="greaterThan">
      <formula>45465</formula>
    </cfRule>
  </conditionalFormatting>
  <conditionalFormatting sqref="I5:I20">
    <cfRule type="colorScale" priority="21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I25:I40">
    <cfRule type="colorScale" priority="13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K5:K20">
    <cfRule type="cellIs" dxfId="19" priority="25" operator="greaterThan">
      <formula>45285</formula>
    </cfRule>
    <cfRule type="cellIs" dxfId="18" priority="49" operator="greaterThan">
      <formula>45227</formula>
    </cfRule>
    <cfRule type="cellIs" dxfId="17" priority="50" operator="greaterThan">
      <formula>45199</formula>
    </cfRule>
    <cfRule type="cellIs" dxfId="16" priority="51" operator="between">
      <formula>2000</formula>
      <formula>2040</formula>
    </cfRule>
  </conditionalFormatting>
  <conditionalFormatting sqref="K25:K40">
    <cfRule type="cellIs" dxfId="15" priority="28" operator="greaterThan">
      <formula>45495</formula>
    </cfRule>
  </conditionalFormatting>
  <conditionalFormatting sqref="L5:L20">
    <cfRule type="colorScale" priority="20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L25:L40">
    <cfRule type="colorScale" priority="14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N5:N20">
    <cfRule type="cellIs" dxfId="14" priority="24" operator="greaterThan">
      <formula>45313</formula>
    </cfRule>
    <cfRule type="cellIs" dxfId="13" priority="46" operator="greaterThan">
      <formula>45227</formula>
    </cfRule>
    <cfRule type="cellIs" dxfId="12" priority="48" operator="between">
      <formula>2000</formula>
      <formula>2040</formula>
    </cfRule>
    <cfRule type="cellIs" dxfId="11" priority="47" operator="greaterThan">
      <formula>45199</formula>
    </cfRule>
  </conditionalFormatting>
  <conditionalFormatting sqref="N25:N40">
    <cfRule type="cellIs" dxfId="10" priority="27" operator="greaterThan">
      <formula>45517</formula>
    </cfRule>
    <cfRule type="cellIs" dxfId="9" priority="39" operator="between">
      <formula>2000</formula>
      <formula>2040</formula>
    </cfRule>
    <cfRule type="cellIs" dxfId="8" priority="38" operator="greaterThan">
      <formula>45199</formula>
    </cfRule>
    <cfRule type="cellIs" dxfId="7" priority="37" operator="greaterThan">
      <formula>45227</formula>
    </cfRule>
  </conditionalFormatting>
  <conditionalFormatting sqref="O5:O20">
    <cfRule type="colorScale" priority="19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O25:O40">
    <cfRule type="colorScale" priority="16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Q5:Q20">
    <cfRule type="cellIs" dxfId="6" priority="43" operator="greaterThan">
      <formula>45227</formula>
    </cfRule>
    <cfRule type="cellIs" dxfId="5" priority="44" operator="greaterThan">
      <formula>45199</formula>
    </cfRule>
    <cfRule type="cellIs" dxfId="4" priority="45" operator="between">
      <formula>2000</formula>
      <formula>2040</formula>
    </cfRule>
    <cfRule type="cellIs" dxfId="3" priority="23" operator="greaterThan">
      <formula>45346</formula>
    </cfRule>
  </conditionalFormatting>
  <conditionalFormatting sqref="Q25:Q40">
    <cfRule type="cellIs" dxfId="2" priority="40" operator="greaterThan">
      <formula>45227</formula>
    </cfRule>
    <cfRule type="cellIs" dxfId="1" priority="41" operator="greaterThan">
      <formula>45199</formula>
    </cfRule>
    <cfRule type="cellIs" dxfId="0" priority="42" operator="between">
      <formula>2000</formula>
      <formula>2040</formula>
    </cfRule>
  </conditionalFormatting>
  <conditionalFormatting sqref="R5:R20">
    <cfRule type="colorScale" priority="18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R25:R40">
    <cfRule type="colorScale" priority="15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S25:T37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9:T40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5:T3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{4D0BDB75-1671-4E32-AFE0-893C133C4CCE}</x14:id>
        </ext>
      </extLst>
    </cfRule>
  </conditionalFormatting>
  <conditionalFormatting sqref="T25:T3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">
      <iconSet iconSet="4TrafficLights">
        <cfvo type="percent" val="0"/>
        <cfvo type="percent" val="25"/>
        <cfvo type="percent" val="50"/>
        <cfvo type="percent" val="75"/>
      </iconSet>
    </cfRule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{8E657DF1-EBC5-4982-94D9-A0A7709EDA50}</x14:id>
        </ext>
      </extLst>
    </cfRule>
    <cfRule type="iconSet" priority="65">
      <iconSet iconSet="3Symbols">
        <cfvo type="percent" val="0"/>
        <cfvo type="percent" val="33"/>
        <cfvo type="percent" val="67"/>
      </iconSet>
    </cfRule>
  </conditionalFormatting>
  <conditionalFormatting sqref="T44:U44 Q44:R45">
    <cfRule type="iconSet" priority="60">
      <iconSet iconSet="4RedToBlack">
        <cfvo type="percent" val="0"/>
        <cfvo type="percent" val="25"/>
        <cfvo type="percent" val="50"/>
        <cfvo type="percent" val="75"/>
      </iconSet>
    </cfRule>
    <cfRule type="dataBar" priority="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{7ED04F5C-94CF-427C-BD47-286287345F5A}</x14:id>
        </ext>
      </extLst>
    </cfRule>
  </conditionalFormatting>
  <conditionalFormatting sqref="U5:U20">
    <cfRule type="colorScale" priority="17">
      <colorScale>
        <cfvo type="min"/>
        <cfvo type="percentile" val="50"/>
        <cfvo type="max"/>
        <color theme="0" tint="-0.14999847407452621"/>
        <color theme="5" tint="0.59999389629810485"/>
        <color theme="7" tint="-0.249977111117893"/>
      </colorScale>
    </cfRule>
  </conditionalFormatting>
  <conditionalFormatting sqref="U22">
    <cfRule type="colorScale" priority="7">
      <colorScale>
        <cfvo type="min"/>
        <cfvo type="percentile" val="50"/>
        <cfvo type="max"/>
        <color theme="1" tint="0.499984740745262"/>
        <color rgb="FF92D050"/>
        <color rgb="FFFFFF00"/>
      </colorScale>
    </cfRule>
    <cfRule type="colorScale" priority="8">
      <colorScale>
        <cfvo type="min"/>
        <cfvo type="percentile" val="50"/>
        <cfvo type="max"/>
        <color rgb="FFFFFF00"/>
        <color rgb="FF92D050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2922E1C-2E5D-43FB-8F13-C9C3831072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D44:G44 D45:F45 O44:R45 I44 K44 M44</xm:sqref>
        </x14:conditionalFormatting>
        <x14:conditionalFormatting xmlns:xm="http://schemas.microsoft.com/office/excel/2006/main">
          <x14:cfRule type="iconSet" priority="74" id="{0B07E6B3-705F-4D6E-93D1-BDC2AA5F451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</xm:sqref>
        </x14:conditionalFormatting>
        <x14:conditionalFormatting xmlns:xm="http://schemas.microsoft.com/office/excel/2006/main">
          <x14:cfRule type="dataBar" id="{4D0BDB75-1671-4E32-AFE0-893C133C4C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T25:T34</xm:sqref>
        </x14:conditionalFormatting>
        <x14:conditionalFormatting xmlns:xm="http://schemas.microsoft.com/office/excel/2006/main">
          <x14:cfRule type="iconSet" priority="4" id="{55F074E7-4F9E-40FA-A146-DF96BAB67194}">
            <x14:iconSet iconSet="4RedToBlack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Quarters" iconId="0"/>
              <x14:cfIcon iconSet="3Triangles" iconId="2"/>
              <x14:cfIcon iconSet="3TrafficLights1" iconId="2"/>
              <x14:cfIcon iconSet="3Symbols2" iconId="2"/>
            </x14:iconSet>
          </x14:cfRule>
          <x14:cfRule type="dataBar" id="{8E657DF1-EBC5-4982-94D9-A0A7709EDA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T25:T37</xm:sqref>
        </x14:conditionalFormatting>
        <x14:conditionalFormatting xmlns:xm="http://schemas.microsoft.com/office/excel/2006/main">
          <x14:cfRule type="iconSet" priority="64" id="{B723FA7F-9CF3-4F3A-894D-A114405E397F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T38</xm:sqref>
        </x14:conditionalFormatting>
        <x14:conditionalFormatting xmlns:xm="http://schemas.microsoft.com/office/excel/2006/main">
          <x14:cfRule type="dataBar" id="{7ED04F5C-94CF-427C-BD47-286287345F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T44:U44 Q44:R45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22</vt:i4>
      </vt:variant>
    </vt:vector>
  </HeadingPairs>
  <TitlesOfParts>
    <vt:vector size="22" baseType="lpstr">
      <vt:lpstr>הכנסות שנתי ה'תשפ"ג</vt:lpstr>
      <vt:lpstr>הכנסות שנתי ה'תשפ"ב</vt:lpstr>
      <vt:lpstr>הכנסות שנתי ה'תשפ"ו</vt:lpstr>
      <vt:lpstr>חישוב לפי שנים</vt:lpstr>
      <vt:lpstr>הגמ"ח שלנו</vt:lpstr>
      <vt:lpstr>חובות</vt:lpstr>
      <vt:lpstr>חישוב הוצאות</vt:lpstr>
      <vt:lpstr>הכנסות שנתי ה'תשפ"ז</vt:lpstr>
      <vt:lpstr>הכנסות שנתי ה'תשפ"ח</vt:lpstr>
      <vt:lpstr>הכנסות שנתי ה'תשפ''ד</vt:lpstr>
      <vt:lpstr>הכנסות שנתי ה'תשפ"ט</vt:lpstr>
      <vt:lpstr>הכנסות שנתי ה'תש"ץ</vt:lpstr>
      <vt:lpstr>הכנסות שנתי ה'תשצ"א</vt:lpstr>
      <vt:lpstr>הכנסות שנתי ה'תשצ"ב</vt:lpstr>
      <vt:lpstr>הכנסות שנתי ה'תשצ"ג</vt:lpstr>
      <vt:lpstr>הכנסות שנתי ה'תשצ"ד</vt:lpstr>
      <vt:lpstr>הכנסות שנתי ה'תשצ"ה</vt:lpstr>
      <vt:lpstr>הכנסות שנתי ה'תשצ"ו</vt:lpstr>
      <vt:lpstr>הכנסות שנתי ה'תשצ"ז</vt:lpstr>
      <vt:lpstr>הכנסות שנתי ה'תשצ"ח</vt:lpstr>
      <vt:lpstr>הכנסות שנתי ה'תשצ"ט</vt:lpstr>
      <vt:lpstr>הכנסות שנתי ה'תת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רבקי</dc:creator>
  <cp:lastModifiedBy>רבקי ויצמן</cp:lastModifiedBy>
  <dcterms:created xsi:type="dcterms:W3CDTF">2022-11-02T22:23:29Z</dcterms:created>
  <dcterms:modified xsi:type="dcterms:W3CDTF">2025-12-11T16:04:34Z</dcterms:modified>
</cp:coreProperties>
</file>