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5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H7" i="1" s="1"/>
  <c r="F8" i="1"/>
  <c r="G8" i="1" s="1"/>
  <c r="F9" i="1"/>
  <c r="G9" i="1" s="1"/>
  <c r="F10" i="1"/>
  <c r="G10" i="1" s="1"/>
  <c r="F11" i="1"/>
  <c r="G11" i="1" s="1"/>
  <c r="F12" i="1"/>
  <c r="H12" i="1" s="1"/>
  <c r="F13" i="1"/>
  <c r="H13" i="1" s="1"/>
  <c r="F14" i="1"/>
  <c r="I14" i="1" s="1"/>
  <c r="F15" i="1"/>
  <c r="I15" i="1" s="1"/>
  <c r="F16" i="1"/>
  <c r="H16" i="1" s="1"/>
  <c r="F17" i="1"/>
  <c r="H17" i="1" s="1"/>
  <c r="F18" i="1"/>
  <c r="I18" i="1" s="1"/>
  <c r="F19" i="1"/>
  <c r="G19" i="1" s="1"/>
  <c r="F20" i="1"/>
  <c r="H20" i="1" s="1"/>
  <c r="F21" i="1"/>
  <c r="H21" i="1" s="1"/>
  <c r="F22" i="1"/>
  <c r="I22" i="1" s="1"/>
  <c r="F23" i="1"/>
  <c r="I23" i="1" s="1"/>
  <c r="F24" i="1"/>
  <c r="G24" i="1" s="1"/>
  <c r="F25" i="1"/>
  <c r="H25" i="1" s="1"/>
  <c r="F26" i="1"/>
  <c r="G26" i="1" s="1"/>
  <c r="F27" i="1"/>
  <c r="G27" i="1" s="1"/>
  <c r="F28" i="1"/>
  <c r="H28" i="1" s="1"/>
  <c r="F29" i="1"/>
  <c r="H29" i="1" s="1"/>
  <c r="F30" i="1"/>
  <c r="I30" i="1" s="1"/>
  <c r="F31" i="1"/>
  <c r="I31" i="1" s="1"/>
  <c r="F32" i="1"/>
  <c r="H32" i="1" s="1"/>
  <c r="F33" i="1"/>
  <c r="H33" i="1" s="1"/>
  <c r="F34" i="1"/>
  <c r="H34" i="1" s="1"/>
  <c r="F35" i="1"/>
  <c r="G35" i="1" s="1"/>
  <c r="F36" i="1"/>
  <c r="H36" i="1" s="1"/>
  <c r="G34" i="1"/>
  <c r="H9" i="1"/>
  <c r="H19" i="1"/>
  <c r="H26" i="1"/>
  <c r="H27" i="1"/>
  <c r="I34" i="1"/>
  <c r="F6" i="1"/>
  <c r="H6" i="1" s="1"/>
  <c r="I28" i="1" l="1"/>
  <c r="I29" i="1"/>
  <c r="I27" i="1"/>
  <c r="I17" i="1"/>
  <c r="H18" i="1"/>
  <c r="I16" i="1"/>
  <c r="I33" i="1"/>
  <c r="I13" i="1"/>
  <c r="G33" i="1"/>
  <c r="G32" i="1"/>
  <c r="G25" i="1"/>
  <c r="I32" i="1"/>
  <c r="I9" i="1"/>
  <c r="G18" i="1"/>
  <c r="G17" i="1"/>
  <c r="I25" i="1"/>
  <c r="G16" i="1"/>
  <c r="I21" i="1"/>
  <c r="I20" i="1"/>
  <c r="I19" i="1"/>
  <c r="I26" i="1"/>
  <c r="I10" i="1"/>
  <c r="I12" i="1"/>
  <c r="I24" i="1"/>
  <c r="H35" i="1"/>
  <c r="H11" i="1"/>
  <c r="H10" i="1"/>
  <c r="I36" i="1"/>
  <c r="I35" i="1"/>
  <c r="H8" i="1"/>
  <c r="I8" i="1" s="1"/>
  <c r="H24" i="1"/>
  <c r="I11" i="1"/>
  <c r="G7" i="1"/>
  <c r="I7" i="1"/>
  <c r="G31" i="1"/>
  <c r="G15" i="1"/>
  <c r="G21" i="1"/>
  <c r="G13" i="1"/>
  <c r="G23" i="1"/>
  <c r="G22" i="1"/>
  <c r="H23" i="1"/>
  <c r="H22" i="1"/>
  <c r="G36" i="1"/>
  <c r="G28" i="1"/>
  <c r="G20" i="1"/>
  <c r="G12" i="1"/>
  <c r="H31" i="1"/>
  <c r="H15" i="1"/>
  <c r="G29" i="1"/>
  <c r="H30" i="1"/>
  <c r="H14" i="1"/>
  <c r="G30" i="1"/>
  <c r="G14" i="1"/>
  <c r="G6" i="1" l="1"/>
  <c r="I6" i="1" s="1"/>
  <c r="S3" i="1" l="1"/>
  <c r="R3" i="1"/>
  <c r="A6" i="1" l="1"/>
  <c r="A7" i="1" s="1"/>
  <c r="A8" i="1" s="1"/>
  <c r="S2" i="1" l="1"/>
  <c r="S4" i="1" s="1"/>
  <c r="B8" i="1"/>
  <c r="A9" i="1"/>
  <c r="B7" i="1"/>
  <c r="B6" i="1"/>
  <c r="B9" i="1" l="1"/>
  <c r="A10" i="1"/>
  <c r="A11" i="1" l="1"/>
  <c r="B10" i="1"/>
  <c r="A12" i="1" l="1"/>
  <c r="B11" i="1"/>
  <c r="B12" i="1" l="1"/>
  <c r="A13" i="1"/>
  <c r="A14" i="1" l="1"/>
  <c r="B13" i="1"/>
  <c r="A15" i="1" l="1"/>
  <c r="B14" i="1"/>
  <c r="B15" i="1" l="1"/>
  <c r="A16" i="1"/>
  <c r="J2" i="1"/>
  <c r="J3" i="1"/>
  <c r="A1" i="1" l="1"/>
  <c r="A17" i="1"/>
  <c r="B16" i="1"/>
  <c r="B17" i="1" l="1"/>
  <c r="A18" i="1"/>
  <c r="B18" i="1" l="1"/>
  <c r="A19" i="1"/>
  <c r="Q2" i="1" l="1"/>
  <c r="Q4" i="1" s="1"/>
  <c r="R2" i="1"/>
  <c r="R4" i="1" s="1"/>
  <c r="B19" i="1"/>
  <c r="A20" i="1"/>
  <c r="S5" i="1" l="1"/>
  <c r="B20" i="1"/>
  <c r="A21" i="1"/>
  <c r="B21" i="1" l="1"/>
  <c r="A22" i="1"/>
  <c r="B22" i="1" l="1"/>
  <c r="A23" i="1"/>
  <c r="B23" i="1" l="1"/>
  <c r="A24" i="1"/>
  <c r="A25" i="1" l="1"/>
  <c r="B24" i="1"/>
  <c r="B25" i="1" l="1"/>
  <c r="A26" i="1"/>
  <c r="B26" i="1" l="1"/>
  <c r="A27" i="1"/>
  <c r="B27" i="1" l="1"/>
  <c r="A28" i="1"/>
  <c r="B28" i="1" l="1"/>
  <c r="A29" i="1"/>
  <c r="A30" i="1" l="1"/>
  <c r="B29" i="1"/>
  <c r="B30" i="1" l="1"/>
  <c r="A31" i="1"/>
  <c r="B31" i="1" l="1"/>
  <c r="A32" i="1"/>
  <c r="A33" i="1" l="1"/>
  <c r="B32" i="1"/>
  <c r="B33" i="1" l="1"/>
  <c r="A34" i="1"/>
  <c r="B34" i="1" l="1"/>
  <c r="A35" i="1"/>
  <c r="B35" i="1" l="1"/>
  <c r="A36" i="1"/>
  <c r="B36" i="1" s="1"/>
</calcChain>
</file>

<file path=xl/sharedStrings.xml><?xml version="1.0" encoding="utf-8"?>
<sst xmlns="http://schemas.openxmlformats.org/spreadsheetml/2006/main" count="18" uniqueCount="12">
  <si>
    <t>תאריך / יום</t>
  </si>
  <si>
    <t>שעת כניסה</t>
  </si>
  <si>
    <t>שעת יציאה</t>
  </si>
  <si>
    <t>יום בשבוע</t>
  </si>
  <si>
    <t>סה"כ שעות</t>
  </si>
  <si>
    <t>שעות רגילות</t>
  </si>
  <si>
    <t>מחיר לשעה</t>
  </si>
  <si>
    <t>סה"כ לתשלום</t>
  </si>
  <si>
    <t>סה"כ תשלום לעובד</t>
  </si>
  <si>
    <t>שעות נוספות 125%</t>
  </si>
  <si>
    <t>שעות נוספות 150%</t>
  </si>
  <si>
    <r>
      <t xml:space="preserve">זמן הפסקה </t>
    </r>
    <r>
      <rPr>
        <b/>
        <sz val="8"/>
        <color theme="0"/>
        <rFont val="Arial"/>
        <family val="2"/>
        <scheme val="minor"/>
      </rPr>
      <t>(בדקות)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</si>
</sst>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 &quot;₪&quot;\ * #,##0.00_ ;_ &quot;₪&quot;\ * \-#,##0.00_ ;_ &quot;₪&quot;\ * &quot;-&quot;??_ ;_ @_ "/>
    <numFmt numFmtId="164" formatCode="ddd\ dd/mm"/>
    <numFmt numFmtId="165" formatCode="dddd"/>
    <numFmt numFmtId="166" formatCode="[$-409]h:mm\ AM/PM;@"/>
    <numFmt numFmtId="167" formatCode="0.0"/>
    <numFmt numFmtId="168" formatCode="_ &quot;₪&quot;\ * #,##0_ ;_ &quot;₪&quot;\ * \-#,##0_ ;_ &quot;₪&quot;\ * &quot;-&quot;??_ ;_ @_ "/>
    <numFmt numFmtId="169" formatCode="[$-1010000]d/m/yy;@"/>
  </numFmts>
  <fonts count="1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sz val="11"/>
      <color theme="0" tint="-0.249977111117893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8"/>
      <color theme="0"/>
      <name val="Arial"/>
      <family val="2"/>
      <scheme val="minor"/>
    </font>
    <font>
      <b/>
      <sz val="26"/>
      <color theme="6" tint="-0.499984740745262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5" tint="0.39997558519241921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2" fontId="0" fillId="0" borderId="0" xfId="0" applyNumberFormat="1"/>
    <xf numFmtId="0" fontId="4" fillId="0" borderId="4" xfId="0" applyFont="1" applyBorder="1" applyAlignment="1">
      <alignment vertical="center"/>
    </xf>
    <xf numFmtId="168" fontId="0" fillId="0" borderId="0" xfId="1" applyNumberFormat="1" applyFont="1" applyBorder="1" applyAlignment="1">
      <alignment vertical="center"/>
    </xf>
    <xf numFmtId="2" fontId="0" fillId="0" borderId="0" xfId="0" applyNumberFormat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 wrapText="1"/>
    </xf>
    <xf numFmtId="0" fontId="5" fillId="4" borderId="8" xfId="0" applyFont="1" applyFill="1" applyBorder="1" applyAlignment="1">
      <alignment vertical="center"/>
    </xf>
    <xf numFmtId="168" fontId="5" fillId="4" borderId="9" xfId="1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0" fillId="3" borderId="12" xfId="0" applyNumberFormat="1" applyFont="1" applyFill="1" applyBorder="1"/>
    <xf numFmtId="166" fontId="0" fillId="3" borderId="12" xfId="0" applyNumberFormat="1" applyFont="1" applyFill="1" applyBorder="1"/>
    <xf numFmtId="165" fontId="0" fillId="3" borderId="12" xfId="0" applyNumberFormat="1" applyFont="1" applyFill="1" applyBorder="1"/>
    <xf numFmtId="14" fontId="0" fillId="3" borderId="13" xfId="0" applyNumberFormat="1" applyFont="1" applyFill="1" applyBorder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2" borderId="0" xfId="0" applyFill="1" applyAlignment="1" applyProtection="1">
      <alignment vertical="center" wrapText="1"/>
      <protection locked="0"/>
    </xf>
    <xf numFmtId="14" fontId="0" fillId="3" borderId="14" xfId="0" applyNumberFormat="1" applyFont="1" applyFill="1" applyBorder="1"/>
    <xf numFmtId="165" fontId="0" fillId="3" borderId="15" xfId="0" applyNumberFormat="1" applyFont="1" applyFill="1" applyBorder="1"/>
    <xf numFmtId="166" fontId="0" fillId="3" borderId="15" xfId="0" applyNumberFormat="1" applyFont="1" applyFill="1" applyBorder="1"/>
    <xf numFmtId="0" fontId="0" fillId="3" borderId="15" xfId="0" applyNumberFormat="1" applyFont="1" applyFill="1" applyBorder="1"/>
    <xf numFmtId="2" fontId="0" fillId="3" borderId="15" xfId="0" applyNumberFormat="1" applyFont="1" applyFill="1" applyBorder="1"/>
    <xf numFmtId="167" fontId="4" fillId="5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Protection="1">
      <protection locked="0"/>
    </xf>
    <xf numFmtId="167" fontId="4" fillId="5" borderId="3" xfId="0" applyNumberFormat="1" applyFont="1" applyFill="1" applyBorder="1" applyAlignment="1">
      <alignment horizontal="center" vertical="center" wrapText="1"/>
    </xf>
    <xf numFmtId="2" fontId="0" fillId="0" borderId="5" xfId="0" applyNumberFormat="1" applyBorder="1" applyAlignment="1">
      <alignment vertical="center"/>
    </xf>
    <xf numFmtId="168" fontId="0" fillId="0" borderId="5" xfId="1" applyNumberFormat="1" applyFont="1" applyBorder="1" applyAlignment="1">
      <alignment vertical="center"/>
    </xf>
    <xf numFmtId="168" fontId="5" fillId="4" borderId="10" xfId="1" applyNumberFormat="1" applyFont="1" applyFill="1" applyBorder="1" applyAlignment="1">
      <alignment vertical="center"/>
    </xf>
    <xf numFmtId="168" fontId="4" fillId="0" borderId="7" xfId="1" applyNumberFormat="1" applyFont="1" applyBorder="1" applyAlignment="1" applyProtection="1">
      <alignment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2" fontId="0" fillId="2" borderId="0" xfId="0" applyNumberFormat="1" applyFill="1" applyAlignment="1" applyProtection="1">
      <alignment horizontal="center"/>
      <protection locked="0"/>
    </xf>
    <xf numFmtId="9" fontId="4" fillId="2" borderId="0" xfId="0" applyNumberFormat="1" applyFont="1" applyFill="1" applyProtection="1">
      <protection locked="0"/>
    </xf>
    <xf numFmtId="0" fontId="0" fillId="2" borderId="0" xfId="0" applyFill="1" applyAlignment="1" applyProtection="1">
      <protection locked="0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6" fillId="6" borderId="17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0" xfId="0" applyNumberFormat="1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16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rightToLeft="1" tabSelected="1" workbookViewId="0">
      <pane ySplit="5" topLeftCell="A6" activePane="bottomLeft" state="frozen"/>
      <selection pane="bottomLeft" activeCell="D12" sqref="D12"/>
    </sheetView>
  </sheetViews>
  <sheetFormatPr defaultRowHeight="27.75" customHeight="1" x14ac:dyDescent="0.2"/>
  <cols>
    <col min="1" max="1" width="13" style="17" customWidth="1"/>
    <col min="2" max="2" width="12.75" style="17" customWidth="1"/>
    <col min="3" max="3" width="10.875" style="17" customWidth="1"/>
    <col min="4" max="4" width="13" style="21" customWidth="1"/>
    <col min="5" max="5" width="12.375" style="17" customWidth="1"/>
    <col min="6" max="6" width="11.25" customWidth="1"/>
    <col min="7" max="7" width="11.75" customWidth="1"/>
    <col min="8" max="9" width="11.875" customWidth="1"/>
    <col min="10" max="10" width="0.125" style="17" customWidth="1"/>
    <col min="11" max="11" width="6.875" style="23" customWidth="1"/>
    <col min="12" max="12" width="6.5" style="23" customWidth="1"/>
    <col min="13" max="13" width="12.375" style="23" customWidth="1"/>
    <col min="14" max="14" width="6.5" style="23" customWidth="1"/>
    <col min="15" max="15" width="13.875" style="23" customWidth="1"/>
    <col min="16" max="16" width="11.5" style="23" bestFit="1" customWidth="1"/>
    <col min="17" max="17" width="9" style="23"/>
    <col min="18" max="20" width="9" style="7"/>
  </cols>
  <sheetData>
    <row r="1" spans="1:20" ht="27.75" customHeight="1" x14ac:dyDescent="0.2">
      <c r="A1" s="58" t="str">
        <f>CONCATENATE("דוח שעות חודשי לחודש"," ",TEXT(DATE(J3,J2,1),"mmmm yyyy"))</f>
        <v>דוח שעות חודשי לחודש יולי 2018</v>
      </c>
      <c r="B1" s="58"/>
      <c r="C1" s="58"/>
      <c r="D1" s="58"/>
      <c r="E1" s="58"/>
      <c r="F1" s="58"/>
      <c r="G1" s="58"/>
      <c r="H1" s="58"/>
      <c r="I1" s="57">
        <v>43282</v>
      </c>
      <c r="L1" s="49" t="s">
        <v>5</v>
      </c>
      <c r="M1" s="50"/>
      <c r="N1" s="41">
        <v>8</v>
      </c>
      <c r="P1" s="12"/>
      <c r="Q1" s="34" t="s">
        <v>5</v>
      </c>
      <c r="R1" s="34" t="s">
        <v>9</v>
      </c>
      <c r="S1" s="36" t="s">
        <v>10</v>
      </c>
    </row>
    <row r="2" spans="1:20" s="2" customFormat="1" ht="33.75" customHeight="1" thickBot="1" x14ac:dyDescent="0.25">
      <c r="A2" s="58"/>
      <c r="B2" s="58"/>
      <c r="C2" s="58"/>
      <c r="D2" s="58"/>
      <c r="E2" s="58"/>
      <c r="F2" s="58"/>
      <c r="G2" s="58"/>
      <c r="H2" s="58"/>
      <c r="I2" s="57"/>
      <c r="J2" s="24">
        <f>MONTH(I1)</f>
        <v>7</v>
      </c>
      <c r="K2" s="43"/>
      <c r="L2" s="51" t="s">
        <v>9</v>
      </c>
      <c r="M2" s="52"/>
      <c r="N2" s="42">
        <v>2</v>
      </c>
      <c r="O2" s="25"/>
      <c r="P2" s="4" t="s">
        <v>4</v>
      </c>
      <c r="Q2" s="6">
        <f>SUM(G6:G37)</f>
        <v>24</v>
      </c>
      <c r="R2" s="6">
        <f>SUM(H6:H37)</f>
        <v>6</v>
      </c>
      <c r="S2" s="37">
        <f>SUM(I6:I36)</f>
        <v>4.7500000000000018</v>
      </c>
      <c r="T2" s="8"/>
    </row>
    <row r="3" spans="1:20" ht="27.75" customHeight="1" thickBot="1" x14ac:dyDescent="0.25">
      <c r="A3" s="58"/>
      <c r="B3" s="58"/>
      <c r="C3" s="58"/>
      <c r="D3" s="58"/>
      <c r="E3" s="58"/>
      <c r="F3" s="58"/>
      <c r="G3" s="58"/>
      <c r="H3" s="58"/>
      <c r="I3" s="57"/>
      <c r="J3" s="26">
        <f>YEAR(I1)</f>
        <v>2018</v>
      </c>
      <c r="L3" s="35"/>
      <c r="P3" s="4" t="s">
        <v>6</v>
      </c>
      <c r="Q3" s="5">
        <v>30</v>
      </c>
      <c r="R3" s="5">
        <f>Q3*1.25</f>
        <v>37.5</v>
      </c>
      <c r="S3" s="38">
        <f>Q3*1.5</f>
        <v>45</v>
      </c>
    </row>
    <row r="4" spans="1:20" s="1" customFormat="1" ht="27.75" customHeight="1" thickBot="1" x14ac:dyDescent="0.25">
      <c r="A4" s="58"/>
      <c r="B4" s="58"/>
      <c r="C4" s="58"/>
      <c r="D4" s="58"/>
      <c r="E4" s="58"/>
      <c r="F4" s="58"/>
      <c r="G4" s="58"/>
      <c r="H4" s="58"/>
      <c r="I4" s="57"/>
      <c r="J4" s="27"/>
      <c r="K4" s="23"/>
      <c r="L4" s="23"/>
      <c r="M4" s="23"/>
      <c r="N4" s="23"/>
      <c r="O4" s="28"/>
      <c r="P4" s="10" t="s">
        <v>7</v>
      </c>
      <c r="Q4" s="11">
        <f>ROUND(Q3*Q2,2)</f>
        <v>720</v>
      </c>
      <c r="R4" s="11">
        <f>ROUND(R3*R2,2)</f>
        <v>225</v>
      </c>
      <c r="S4" s="39">
        <f>ROUND(S3*S2,2)</f>
        <v>213.75</v>
      </c>
      <c r="T4" s="9"/>
    </row>
    <row r="5" spans="1:20" ht="27.75" customHeight="1" thickBot="1" x14ac:dyDescent="0.25">
      <c r="A5" s="53" t="s">
        <v>0</v>
      </c>
      <c r="B5" s="54" t="s">
        <v>3</v>
      </c>
      <c r="C5" s="54" t="s">
        <v>1</v>
      </c>
      <c r="D5" s="55" t="s">
        <v>11</v>
      </c>
      <c r="E5" s="54" t="s">
        <v>2</v>
      </c>
      <c r="F5" s="54" t="s">
        <v>4</v>
      </c>
      <c r="G5" s="54" t="s">
        <v>5</v>
      </c>
      <c r="H5" s="56" t="s">
        <v>9</v>
      </c>
      <c r="I5" s="56" t="s">
        <v>10</v>
      </c>
      <c r="P5" s="46" t="s">
        <v>8</v>
      </c>
      <c r="Q5" s="47"/>
      <c r="R5" s="48"/>
      <c r="S5" s="40">
        <f>SUM(Q4:S4)</f>
        <v>1158.75</v>
      </c>
    </row>
    <row r="6" spans="1:20" ht="27.75" customHeight="1" x14ac:dyDescent="0.2">
      <c r="A6" s="29">
        <f>I1</f>
        <v>43282</v>
      </c>
      <c r="B6" s="30">
        <f t="shared" ref="B6:B36" si="0">A6</f>
        <v>43282</v>
      </c>
      <c r="C6" s="31">
        <v>0.41666666666666669</v>
      </c>
      <c r="D6" s="32"/>
      <c r="E6" s="31">
        <v>0.875</v>
      </c>
      <c r="F6" s="33">
        <f>(IF(C6&gt;E6,E6+1-C6,E6-C6))*24-D6/60</f>
        <v>11</v>
      </c>
      <c r="G6" s="33">
        <f>IF(F6&gt;$N$1,$N$1,F6)</f>
        <v>8</v>
      </c>
      <c r="H6" s="33">
        <f>IF(F6&lt;$N$1,0,IF(F6&gt;$N$1+$N$2,$N$2,IF(F6&gt;$N$1,F6-$N$1)))</f>
        <v>2</v>
      </c>
      <c r="I6" s="33">
        <f>IF(F6&lt;$N$1+$N$2,0,IF(F6&gt;$N$1+$N$2,F6-G6-H6,0))</f>
        <v>1</v>
      </c>
    </row>
    <row r="7" spans="1:20" ht="27.75" customHeight="1" x14ac:dyDescent="0.2">
      <c r="A7" s="29">
        <f>A6+1</f>
        <v>43283</v>
      </c>
      <c r="B7" s="30">
        <f t="shared" si="0"/>
        <v>43283</v>
      </c>
      <c r="C7" s="31">
        <v>0.33333333333333331</v>
      </c>
      <c r="D7" s="32"/>
      <c r="E7" s="31">
        <v>0.75</v>
      </c>
      <c r="F7" s="33">
        <f t="shared" ref="F7:F36" si="1">(IF(C7&gt;E7,E7+1-C7,E7-C7))*24-D7/60</f>
        <v>10</v>
      </c>
      <c r="G7" s="33">
        <f>IF(F7&gt;$N$1,$N$1,F7)</f>
        <v>8</v>
      </c>
      <c r="H7" s="33">
        <f>IF(F7&lt;$N$1,0,IF(F7&gt;$N$1+$N$2,$N$2,IF(F7&gt;$N$1,F7-$N$1)))</f>
        <v>2</v>
      </c>
      <c r="I7" s="33">
        <f>IF(F7&lt;$N$1+$N$2,0,IF(F7&gt;$N$1+$N$2,F7-G7-H7,0))</f>
        <v>0</v>
      </c>
    </row>
    <row r="8" spans="1:20" ht="27.75" customHeight="1" x14ac:dyDescent="0.2">
      <c r="A8" s="29">
        <f>A7+1</f>
        <v>43284</v>
      </c>
      <c r="B8" s="30">
        <f t="shared" si="0"/>
        <v>43284</v>
      </c>
      <c r="C8" s="31">
        <v>0.33333333333333331</v>
      </c>
      <c r="D8" s="32"/>
      <c r="E8" s="31">
        <v>0.90625</v>
      </c>
      <c r="F8" s="33">
        <f t="shared" si="1"/>
        <v>13.750000000000002</v>
      </c>
      <c r="G8" s="33">
        <f>IF(F8&gt;$N$1,$N$1,F8)</f>
        <v>8</v>
      </c>
      <c r="H8" s="33">
        <f>IF(F8&lt;$N$1,0,IF(F8&gt;$N$1+$N$2,$N$2,IF(F8&gt;$N$1,F8-$N$1)))</f>
        <v>2</v>
      </c>
      <c r="I8" s="33">
        <f>IF(F8&lt;$N$1+$N$2,0,IF(F8&gt;$N$1+$N$2,F8-G8-H8,0))</f>
        <v>3.7500000000000018</v>
      </c>
    </row>
    <row r="9" spans="1:20" ht="27.75" customHeight="1" x14ac:dyDescent="0.25">
      <c r="A9" s="29">
        <f>A8+1</f>
        <v>43285</v>
      </c>
      <c r="B9" s="30">
        <f t="shared" si="0"/>
        <v>43285</v>
      </c>
      <c r="C9" s="31"/>
      <c r="D9" s="32"/>
      <c r="E9" s="31"/>
      <c r="F9" s="33">
        <f t="shared" si="1"/>
        <v>0</v>
      </c>
      <c r="G9" s="33">
        <f>IF(F9&gt;$N$1,$N$1,F9)</f>
        <v>0</v>
      </c>
      <c r="H9" s="33">
        <f>IF(F9&lt;$N$1,0,IF(F9&gt;$N$1+$N$2,$N$2,IF(F9&gt;$N$1,F9-$N$1)))</f>
        <v>0</v>
      </c>
      <c r="I9" s="33">
        <f>IF(F9&lt;$N$1+$N$2,0,IF(F9&gt;$N$1+$N$2,F9-G9-H9,0))</f>
        <v>0</v>
      </c>
      <c r="L9" s="44"/>
    </row>
    <row r="10" spans="1:20" ht="27.75" customHeight="1" x14ac:dyDescent="0.2">
      <c r="A10" s="29">
        <f t="shared" ref="A10:A36" si="2">A9+1</f>
        <v>43286</v>
      </c>
      <c r="B10" s="30">
        <f t="shared" si="0"/>
        <v>43286</v>
      </c>
      <c r="C10" s="31"/>
      <c r="D10" s="32"/>
      <c r="E10" s="31"/>
      <c r="F10" s="33">
        <f t="shared" si="1"/>
        <v>0</v>
      </c>
      <c r="G10" s="33">
        <f>IF(F10&gt;$N$1,$N$1,F10)</f>
        <v>0</v>
      </c>
      <c r="H10" s="33">
        <f>IF(F10&lt;$N$1,0,IF(F10&gt;$N$1+$N$2,$N$2,IF(F10&gt;$N$1,F10-$N$1)))</f>
        <v>0</v>
      </c>
      <c r="I10" s="33">
        <f>IF(F10&lt;$N$1+$N$2,0,IF(F10&gt;$N$1+$N$2,F10-G10-H10,0))</f>
        <v>0</v>
      </c>
    </row>
    <row r="11" spans="1:20" ht="27.75" customHeight="1" x14ac:dyDescent="0.2">
      <c r="A11" s="29">
        <f t="shared" si="2"/>
        <v>43287</v>
      </c>
      <c r="B11" s="30">
        <f t="shared" si="0"/>
        <v>43287</v>
      </c>
      <c r="C11" s="31"/>
      <c r="D11" s="32"/>
      <c r="E11" s="31"/>
      <c r="F11" s="33">
        <f t="shared" si="1"/>
        <v>0</v>
      </c>
      <c r="G11" s="33">
        <f>IF(F11&gt;$N$1,$N$1,F11)</f>
        <v>0</v>
      </c>
      <c r="H11" s="33">
        <f>IF(F11&lt;$N$1,0,IF(F11&gt;$N$1+$N$2,$N$2,IF(F11&gt;$N$1,F11-$N$1)))</f>
        <v>0</v>
      </c>
      <c r="I11" s="33">
        <f>IF(F11&lt;$N$1+$N$2,0,IF(F11&gt;$N$1+$N$2,F11-G11-H11,0))</f>
        <v>0</v>
      </c>
    </row>
    <row r="12" spans="1:20" ht="27.75" customHeight="1" x14ac:dyDescent="0.2">
      <c r="A12" s="29">
        <f t="shared" si="2"/>
        <v>43288</v>
      </c>
      <c r="B12" s="30">
        <f t="shared" si="0"/>
        <v>43288</v>
      </c>
      <c r="C12" s="31"/>
      <c r="D12" s="32"/>
      <c r="E12" s="31"/>
      <c r="F12" s="33">
        <f t="shared" si="1"/>
        <v>0</v>
      </c>
      <c r="G12" s="33">
        <f>IF(F12&gt;$N$1,$N$1,F12)</f>
        <v>0</v>
      </c>
      <c r="H12" s="33">
        <f>IF(F12&lt;$N$1,0,IF(F12&gt;$N$1+$N$2,$N$2,IF(F12&gt;$N$1,F12-$N$1)))</f>
        <v>0</v>
      </c>
      <c r="I12" s="33">
        <f>IF(F12&lt;$N$1+$N$2,0,IF(F12&gt;$N$1+$N$2,F12-G12-H12,0))</f>
        <v>0</v>
      </c>
    </row>
    <row r="13" spans="1:20" ht="27.75" customHeight="1" x14ac:dyDescent="0.25">
      <c r="A13" s="29">
        <f t="shared" si="2"/>
        <v>43289</v>
      </c>
      <c r="B13" s="30">
        <f t="shared" si="0"/>
        <v>43289</v>
      </c>
      <c r="C13" s="31"/>
      <c r="D13" s="32"/>
      <c r="E13" s="31"/>
      <c r="F13" s="33">
        <f t="shared" si="1"/>
        <v>0</v>
      </c>
      <c r="G13" s="33">
        <f>IF(F13&gt;$N$1,$N$1,F13)</f>
        <v>0</v>
      </c>
      <c r="H13" s="33">
        <f>IF(F13&lt;$N$1,0,IF(F13&gt;$N$1+$N$2,$N$2,IF(F13&gt;$N$1,F13-$N$1)))</f>
        <v>0</v>
      </c>
      <c r="I13" s="33">
        <f>IF(F13&lt;$N$1+$N$2,0,IF(F13&gt;$N$1+$N$2,F13-G13-H13,0))</f>
        <v>0</v>
      </c>
      <c r="L13" s="44"/>
    </row>
    <row r="14" spans="1:20" ht="27.75" customHeight="1" x14ac:dyDescent="0.2">
      <c r="A14" s="29">
        <f t="shared" si="2"/>
        <v>43290</v>
      </c>
      <c r="B14" s="30">
        <f t="shared" si="0"/>
        <v>43290</v>
      </c>
      <c r="C14" s="31"/>
      <c r="D14" s="32"/>
      <c r="E14" s="31"/>
      <c r="F14" s="33">
        <f t="shared" si="1"/>
        <v>0</v>
      </c>
      <c r="G14" s="33">
        <f>IF(F14&gt;$N$1,$N$1,F14)</f>
        <v>0</v>
      </c>
      <c r="H14" s="33">
        <f>IF(F14&lt;$N$1,0,IF(F14&gt;$N$1+$N$2,$N$2,IF(F14&gt;$N$1,F14-$N$1)))</f>
        <v>0</v>
      </c>
      <c r="I14" s="33">
        <f>IF(F14&lt;$N$1+$N$2,0,IF(F14&gt;$N$1+$N$2,F14-G14-H14,0))</f>
        <v>0</v>
      </c>
    </row>
    <row r="15" spans="1:20" ht="27.75" customHeight="1" x14ac:dyDescent="0.2">
      <c r="A15" s="29">
        <f t="shared" si="2"/>
        <v>43291</v>
      </c>
      <c r="B15" s="30">
        <f t="shared" si="0"/>
        <v>43291</v>
      </c>
      <c r="C15" s="31"/>
      <c r="D15" s="32"/>
      <c r="E15" s="31"/>
      <c r="F15" s="33">
        <f t="shared" si="1"/>
        <v>0</v>
      </c>
      <c r="G15" s="33">
        <f>IF(F15&gt;$N$1,$N$1,F15)</f>
        <v>0</v>
      </c>
      <c r="H15" s="33">
        <f>IF(F15&lt;$N$1,0,IF(F15&gt;$N$1+$N$2,$N$2,IF(F15&gt;$N$1,F15-$N$1)))</f>
        <v>0</v>
      </c>
      <c r="I15" s="33">
        <f>IF(F15&lt;$N$1+$N$2,0,IF(F15&gt;$N$1+$N$2,F15-G15-H15,0))</f>
        <v>0</v>
      </c>
      <c r="L15" s="45"/>
    </row>
    <row r="16" spans="1:20" ht="27.75" customHeight="1" x14ac:dyDescent="0.2">
      <c r="A16" s="29">
        <f t="shared" si="2"/>
        <v>43292</v>
      </c>
      <c r="B16" s="30">
        <f t="shared" si="0"/>
        <v>43292</v>
      </c>
      <c r="C16" s="31"/>
      <c r="D16" s="32"/>
      <c r="E16" s="31"/>
      <c r="F16" s="33">
        <f t="shared" si="1"/>
        <v>0</v>
      </c>
      <c r="G16" s="33">
        <f>IF(F16&gt;$N$1,$N$1,F16)</f>
        <v>0</v>
      </c>
      <c r="H16" s="33">
        <f>IF(F16&lt;$N$1,0,IF(F16&gt;$N$1+$N$2,$N$2,IF(F16&gt;$N$1,F16-$N$1)))</f>
        <v>0</v>
      </c>
      <c r="I16" s="33">
        <f>IF(F16&lt;$N$1+$N$2,0,IF(F16&gt;$N$1+$N$2,F16-G16-H16,0))</f>
        <v>0</v>
      </c>
    </row>
    <row r="17" spans="1:9" ht="27.75" customHeight="1" x14ac:dyDescent="0.2">
      <c r="A17" s="29">
        <f t="shared" si="2"/>
        <v>43293</v>
      </c>
      <c r="B17" s="30">
        <f t="shared" si="0"/>
        <v>43293</v>
      </c>
      <c r="C17" s="31"/>
      <c r="D17" s="32"/>
      <c r="E17" s="31"/>
      <c r="F17" s="33">
        <f t="shared" si="1"/>
        <v>0</v>
      </c>
      <c r="G17" s="33">
        <f>IF(F17&gt;$N$1,$N$1,F17)</f>
        <v>0</v>
      </c>
      <c r="H17" s="33">
        <f>IF(F17&lt;$N$1,0,IF(F17&gt;$N$1+$N$2,$N$2,IF(F17&gt;$N$1,F17-$N$1)))</f>
        <v>0</v>
      </c>
      <c r="I17" s="33">
        <f>IF(F17&lt;$N$1+$N$2,0,IF(F17&gt;$N$1+$N$2,F17-G17-H17,0))</f>
        <v>0</v>
      </c>
    </row>
    <row r="18" spans="1:9" ht="27.75" customHeight="1" x14ac:dyDescent="0.2">
      <c r="A18" s="29">
        <f t="shared" si="2"/>
        <v>43294</v>
      </c>
      <c r="B18" s="30">
        <f t="shared" si="0"/>
        <v>43294</v>
      </c>
      <c r="C18" s="31"/>
      <c r="D18" s="32"/>
      <c r="E18" s="31"/>
      <c r="F18" s="33">
        <f t="shared" si="1"/>
        <v>0</v>
      </c>
      <c r="G18" s="33">
        <f>IF(F18&gt;$N$1,$N$1,F18)</f>
        <v>0</v>
      </c>
      <c r="H18" s="33">
        <f>IF(F18&lt;$N$1,0,IF(F18&gt;$N$1+$N$2,$N$2,IF(F18&gt;$N$1,F18-$N$1)))</f>
        <v>0</v>
      </c>
      <c r="I18" s="33">
        <f>IF(F18&lt;$N$1+$N$2,0,IF(F18&gt;$N$1+$N$2,F18-G18-H18,0))</f>
        <v>0</v>
      </c>
    </row>
    <row r="19" spans="1:9" ht="27.75" customHeight="1" x14ac:dyDescent="0.2">
      <c r="A19" s="29">
        <f t="shared" si="2"/>
        <v>43295</v>
      </c>
      <c r="B19" s="30">
        <f t="shared" si="0"/>
        <v>43295</v>
      </c>
      <c r="C19" s="31"/>
      <c r="D19" s="32"/>
      <c r="E19" s="31"/>
      <c r="F19" s="33">
        <f t="shared" si="1"/>
        <v>0</v>
      </c>
      <c r="G19" s="33">
        <f>IF(F19&gt;$N$1,$N$1,F19)</f>
        <v>0</v>
      </c>
      <c r="H19" s="33">
        <f>IF(F19&lt;$N$1,0,IF(F19&gt;$N$1+$N$2,$N$2,IF(F19&gt;$N$1,F19-$N$1)))</f>
        <v>0</v>
      </c>
      <c r="I19" s="33">
        <f>IF(F19&lt;$N$1+$N$2,0,IF(F19&gt;$N$1+$N$2,F19-G19-H19,0))</f>
        <v>0</v>
      </c>
    </row>
    <row r="20" spans="1:9" ht="27.75" customHeight="1" x14ac:dyDescent="0.2">
      <c r="A20" s="29">
        <f t="shared" si="2"/>
        <v>43296</v>
      </c>
      <c r="B20" s="30">
        <f t="shared" si="0"/>
        <v>43296</v>
      </c>
      <c r="C20" s="31"/>
      <c r="D20" s="32"/>
      <c r="E20" s="31"/>
      <c r="F20" s="33">
        <f t="shared" si="1"/>
        <v>0</v>
      </c>
      <c r="G20" s="33">
        <f>IF(F20&gt;$N$1,$N$1,F20)</f>
        <v>0</v>
      </c>
      <c r="H20" s="33">
        <f>IF(F20&lt;$N$1,0,IF(F20&gt;$N$1+$N$2,$N$2,IF(F20&gt;$N$1,F20-$N$1)))</f>
        <v>0</v>
      </c>
      <c r="I20" s="33">
        <f>IF(F20&lt;$N$1+$N$2,0,IF(F20&gt;$N$1+$N$2,F20-G20-H20,0))</f>
        <v>0</v>
      </c>
    </row>
    <row r="21" spans="1:9" ht="27.75" customHeight="1" x14ac:dyDescent="0.2">
      <c r="A21" s="29">
        <f t="shared" si="2"/>
        <v>43297</v>
      </c>
      <c r="B21" s="30">
        <f t="shared" si="0"/>
        <v>43297</v>
      </c>
      <c r="C21" s="31"/>
      <c r="D21" s="32"/>
      <c r="E21" s="31"/>
      <c r="F21" s="33">
        <f t="shared" si="1"/>
        <v>0</v>
      </c>
      <c r="G21" s="33">
        <f>IF(F21&gt;$N$1,$N$1,F21)</f>
        <v>0</v>
      </c>
      <c r="H21" s="33">
        <f>IF(F21&lt;$N$1,0,IF(F21&gt;$N$1+$N$2,$N$2,IF(F21&gt;$N$1,F21-$N$1)))</f>
        <v>0</v>
      </c>
      <c r="I21" s="33">
        <f>IF(F21&lt;$N$1+$N$2,0,IF(F21&gt;$N$1+$N$2,F21-G21-H21,0))</f>
        <v>0</v>
      </c>
    </row>
    <row r="22" spans="1:9" ht="27.75" customHeight="1" x14ac:dyDescent="0.2">
      <c r="A22" s="29">
        <f t="shared" si="2"/>
        <v>43298</v>
      </c>
      <c r="B22" s="30">
        <f t="shared" si="0"/>
        <v>43298</v>
      </c>
      <c r="C22" s="31"/>
      <c r="D22" s="32"/>
      <c r="E22" s="31"/>
      <c r="F22" s="33">
        <f t="shared" si="1"/>
        <v>0</v>
      </c>
      <c r="G22" s="33">
        <f>IF(F22&gt;$N$1,$N$1,F22)</f>
        <v>0</v>
      </c>
      <c r="H22" s="33">
        <f>IF(F22&lt;$N$1,0,IF(F22&gt;$N$1+$N$2,$N$2,IF(F22&gt;$N$1,F22-$N$1)))</f>
        <v>0</v>
      </c>
      <c r="I22" s="33">
        <f>IF(F22&lt;$N$1+$N$2,0,IF(F22&gt;$N$1+$N$2,F22-G22-H22,0))</f>
        <v>0</v>
      </c>
    </row>
    <row r="23" spans="1:9" ht="27.75" customHeight="1" x14ac:dyDescent="0.2">
      <c r="A23" s="29">
        <f t="shared" si="2"/>
        <v>43299</v>
      </c>
      <c r="B23" s="30">
        <f t="shared" si="0"/>
        <v>43299</v>
      </c>
      <c r="C23" s="31"/>
      <c r="D23" s="32"/>
      <c r="E23" s="31"/>
      <c r="F23" s="33">
        <f t="shared" si="1"/>
        <v>0</v>
      </c>
      <c r="G23" s="33">
        <f>IF(F23&gt;$N$1,$N$1,F23)</f>
        <v>0</v>
      </c>
      <c r="H23" s="33">
        <f>IF(F23&lt;$N$1,0,IF(F23&gt;$N$1+$N$2,$N$2,IF(F23&gt;$N$1,F23-$N$1)))</f>
        <v>0</v>
      </c>
      <c r="I23" s="33">
        <f>IF(F23&lt;$N$1+$N$2,0,IF(F23&gt;$N$1+$N$2,F23-G23-H23,0))</f>
        <v>0</v>
      </c>
    </row>
    <row r="24" spans="1:9" ht="27.75" customHeight="1" x14ac:dyDescent="0.2">
      <c r="A24" s="29">
        <f t="shared" si="2"/>
        <v>43300</v>
      </c>
      <c r="B24" s="30">
        <f t="shared" si="0"/>
        <v>43300</v>
      </c>
      <c r="C24" s="31"/>
      <c r="D24" s="32"/>
      <c r="E24" s="31"/>
      <c r="F24" s="33">
        <f t="shared" si="1"/>
        <v>0</v>
      </c>
      <c r="G24" s="33">
        <f>IF(F24&gt;$N$1,$N$1,F24)</f>
        <v>0</v>
      </c>
      <c r="H24" s="33">
        <f>IF(F24&lt;$N$1,0,IF(F24&gt;$N$1+$N$2,$N$2,IF(F24&gt;$N$1,F24-$N$1)))</f>
        <v>0</v>
      </c>
      <c r="I24" s="33">
        <f>IF(F24&lt;$N$1+$N$2,0,IF(F24&gt;$N$1+$N$2,F24-G24-H24,0))</f>
        <v>0</v>
      </c>
    </row>
    <row r="25" spans="1:9" ht="27.75" customHeight="1" x14ac:dyDescent="0.2">
      <c r="A25" s="29">
        <f t="shared" si="2"/>
        <v>43301</v>
      </c>
      <c r="B25" s="30">
        <f t="shared" si="0"/>
        <v>43301</v>
      </c>
      <c r="C25" s="31"/>
      <c r="D25" s="32"/>
      <c r="E25" s="31"/>
      <c r="F25" s="33">
        <f t="shared" si="1"/>
        <v>0</v>
      </c>
      <c r="G25" s="33">
        <f>IF(F25&gt;$N$1,$N$1,F25)</f>
        <v>0</v>
      </c>
      <c r="H25" s="33">
        <f>IF(F25&lt;$N$1,0,IF(F25&gt;$N$1+$N$2,$N$2,IF(F25&gt;$N$1,F25-$N$1)))</f>
        <v>0</v>
      </c>
      <c r="I25" s="33">
        <f>IF(F25&lt;$N$1+$N$2,0,IF(F25&gt;$N$1+$N$2,F25-G25-H25,0))</f>
        <v>0</v>
      </c>
    </row>
    <row r="26" spans="1:9" ht="27.75" customHeight="1" x14ac:dyDescent="0.2">
      <c r="A26" s="29">
        <f t="shared" si="2"/>
        <v>43302</v>
      </c>
      <c r="B26" s="30">
        <f t="shared" si="0"/>
        <v>43302</v>
      </c>
      <c r="C26" s="31"/>
      <c r="D26" s="32"/>
      <c r="E26" s="31"/>
      <c r="F26" s="33">
        <f t="shared" si="1"/>
        <v>0</v>
      </c>
      <c r="G26" s="33">
        <f>IF(F26&gt;$N$1,$N$1,F26)</f>
        <v>0</v>
      </c>
      <c r="H26" s="33">
        <f>IF(F26&lt;$N$1,0,IF(F26&gt;$N$1+$N$2,$N$2,IF(F26&gt;$N$1,F26-$N$1)))</f>
        <v>0</v>
      </c>
      <c r="I26" s="33">
        <f>IF(F26&lt;$N$1+$N$2,0,IF(F26&gt;$N$1+$N$2,F26-G26-H26,0))</f>
        <v>0</v>
      </c>
    </row>
    <row r="27" spans="1:9" ht="27.75" customHeight="1" x14ac:dyDescent="0.2">
      <c r="A27" s="29">
        <f t="shared" si="2"/>
        <v>43303</v>
      </c>
      <c r="B27" s="30">
        <f t="shared" si="0"/>
        <v>43303</v>
      </c>
      <c r="C27" s="31"/>
      <c r="D27" s="32"/>
      <c r="E27" s="31"/>
      <c r="F27" s="33">
        <f t="shared" si="1"/>
        <v>0</v>
      </c>
      <c r="G27" s="33">
        <f>IF(F27&gt;$N$1,$N$1,F27)</f>
        <v>0</v>
      </c>
      <c r="H27" s="33">
        <f>IF(F27&lt;$N$1,0,IF(F27&gt;$N$1+$N$2,$N$2,IF(F27&gt;$N$1,F27-$N$1)))</f>
        <v>0</v>
      </c>
      <c r="I27" s="33">
        <f>IF(F27&lt;$N$1+$N$2,0,IF(F27&gt;$N$1+$N$2,F27-G27-H27,0))</f>
        <v>0</v>
      </c>
    </row>
    <row r="28" spans="1:9" ht="27.75" customHeight="1" x14ac:dyDescent="0.2">
      <c r="A28" s="29">
        <f t="shared" si="2"/>
        <v>43304</v>
      </c>
      <c r="B28" s="30">
        <f t="shared" si="0"/>
        <v>43304</v>
      </c>
      <c r="C28" s="31"/>
      <c r="D28" s="32"/>
      <c r="E28" s="31"/>
      <c r="F28" s="33">
        <f t="shared" si="1"/>
        <v>0</v>
      </c>
      <c r="G28" s="33">
        <f>IF(F28&gt;$N$1,$N$1,F28)</f>
        <v>0</v>
      </c>
      <c r="H28" s="33">
        <f>IF(F28&lt;$N$1,0,IF(F28&gt;$N$1+$N$2,$N$2,IF(F28&gt;$N$1,F28-$N$1)))</f>
        <v>0</v>
      </c>
      <c r="I28" s="33">
        <f>IF(F28&lt;$N$1+$N$2,0,IF(F28&gt;$N$1+$N$2,F28-G28-H28,0))</f>
        <v>0</v>
      </c>
    </row>
    <row r="29" spans="1:9" ht="27.75" customHeight="1" x14ac:dyDescent="0.2">
      <c r="A29" s="29">
        <f t="shared" si="2"/>
        <v>43305</v>
      </c>
      <c r="B29" s="30">
        <f t="shared" si="0"/>
        <v>43305</v>
      </c>
      <c r="C29" s="31"/>
      <c r="D29" s="32"/>
      <c r="E29" s="31"/>
      <c r="F29" s="33">
        <f t="shared" si="1"/>
        <v>0</v>
      </c>
      <c r="G29" s="33">
        <f>IF(F29&gt;$N$1,$N$1,F29)</f>
        <v>0</v>
      </c>
      <c r="H29" s="33">
        <f>IF(F29&lt;$N$1,0,IF(F29&gt;$N$1+$N$2,$N$2,IF(F29&gt;$N$1,F29-$N$1)))</f>
        <v>0</v>
      </c>
      <c r="I29" s="33">
        <f>IF(F29&lt;$N$1+$N$2,0,IF(F29&gt;$N$1+$N$2,F29-G29-H29,0))</f>
        <v>0</v>
      </c>
    </row>
    <row r="30" spans="1:9" ht="27.75" customHeight="1" x14ac:dyDescent="0.2">
      <c r="A30" s="29">
        <f t="shared" si="2"/>
        <v>43306</v>
      </c>
      <c r="B30" s="30">
        <f t="shared" si="0"/>
        <v>43306</v>
      </c>
      <c r="C30" s="31"/>
      <c r="D30" s="32"/>
      <c r="E30" s="31"/>
      <c r="F30" s="33">
        <f t="shared" si="1"/>
        <v>0</v>
      </c>
      <c r="G30" s="33">
        <f>IF(F30&gt;$N$1,$N$1,F30)</f>
        <v>0</v>
      </c>
      <c r="H30" s="33">
        <f>IF(F30&lt;$N$1,0,IF(F30&gt;$N$1+$N$2,$N$2,IF(F30&gt;$N$1,F30-$N$1)))</f>
        <v>0</v>
      </c>
      <c r="I30" s="33">
        <f>IF(F30&lt;$N$1+$N$2,0,IF(F30&gt;$N$1+$N$2,F30-G30-H30,0))</f>
        <v>0</v>
      </c>
    </row>
    <row r="31" spans="1:9" ht="27.75" customHeight="1" x14ac:dyDescent="0.2">
      <c r="A31" s="29">
        <f t="shared" si="2"/>
        <v>43307</v>
      </c>
      <c r="B31" s="30">
        <f t="shared" si="0"/>
        <v>43307</v>
      </c>
      <c r="C31" s="31"/>
      <c r="D31" s="32"/>
      <c r="E31" s="31"/>
      <c r="F31" s="33">
        <f t="shared" si="1"/>
        <v>0</v>
      </c>
      <c r="G31" s="33">
        <f>IF(F31&gt;$N$1,$N$1,F31)</f>
        <v>0</v>
      </c>
      <c r="H31" s="33">
        <f>IF(F31&lt;$N$1,0,IF(F31&gt;$N$1+$N$2,$N$2,IF(F31&gt;$N$1,F31-$N$1)))</f>
        <v>0</v>
      </c>
      <c r="I31" s="33">
        <f>IF(F31&lt;$N$1+$N$2,0,IF(F31&gt;$N$1+$N$2,F31-G31-H31,0))</f>
        <v>0</v>
      </c>
    </row>
    <row r="32" spans="1:9" ht="27.75" customHeight="1" x14ac:dyDescent="0.2">
      <c r="A32" s="29">
        <f t="shared" si="2"/>
        <v>43308</v>
      </c>
      <c r="B32" s="30">
        <f t="shared" si="0"/>
        <v>43308</v>
      </c>
      <c r="C32" s="31"/>
      <c r="D32" s="32"/>
      <c r="E32" s="31"/>
      <c r="F32" s="33">
        <f t="shared" si="1"/>
        <v>0</v>
      </c>
      <c r="G32" s="33">
        <f>IF(F32&gt;$N$1,$N$1,F32)</f>
        <v>0</v>
      </c>
      <c r="H32" s="33">
        <f>IF(F32&lt;$N$1,0,IF(F32&gt;$N$1+$N$2,$N$2,IF(F32&gt;$N$1,F32-$N$1)))</f>
        <v>0</v>
      </c>
      <c r="I32" s="33">
        <f>IF(F32&lt;$N$1+$N$2,0,IF(F32&gt;$N$1+$N$2,F32-G32-H32,0))</f>
        <v>0</v>
      </c>
    </row>
    <row r="33" spans="1:9" ht="27.75" customHeight="1" x14ac:dyDescent="0.2">
      <c r="A33" s="29">
        <f t="shared" si="2"/>
        <v>43309</v>
      </c>
      <c r="B33" s="30">
        <f t="shared" si="0"/>
        <v>43309</v>
      </c>
      <c r="C33" s="31"/>
      <c r="D33" s="32"/>
      <c r="E33" s="31"/>
      <c r="F33" s="33">
        <f t="shared" si="1"/>
        <v>0</v>
      </c>
      <c r="G33" s="33">
        <f>IF(F33&gt;$N$1,$N$1,F33)</f>
        <v>0</v>
      </c>
      <c r="H33" s="33">
        <f>IF(F33&lt;$N$1,0,IF(F33&gt;$N$1+$N$2,$N$2,IF(F33&gt;$N$1,F33-$N$1)))</f>
        <v>0</v>
      </c>
      <c r="I33" s="33">
        <f>IF(F33&lt;$N$1+$N$2,0,IF(F33&gt;$N$1+$N$2,F33-G33-H33,0))</f>
        <v>0</v>
      </c>
    </row>
    <row r="34" spans="1:9" ht="27.75" customHeight="1" x14ac:dyDescent="0.2">
      <c r="A34" s="29">
        <f t="shared" si="2"/>
        <v>43310</v>
      </c>
      <c r="B34" s="30">
        <f t="shared" si="0"/>
        <v>43310</v>
      </c>
      <c r="C34" s="31"/>
      <c r="D34" s="32"/>
      <c r="E34" s="31"/>
      <c r="F34" s="33">
        <f t="shared" si="1"/>
        <v>0</v>
      </c>
      <c r="G34" s="33">
        <f>IF(F34&gt;$N$1,$N$1,F34)</f>
        <v>0</v>
      </c>
      <c r="H34" s="33">
        <f>IF(F34&lt;$N$1,0,IF(F34&gt;$N$1+$N$2,$N$2,IF(F34&gt;$N$1,F34-$N$1)))</f>
        <v>0</v>
      </c>
      <c r="I34" s="33">
        <f>IF(F34&lt;$N$1+$N$2,0,IF(F34&gt;$N$1+$N$2,F34-G34-H34,0))</f>
        <v>0</v>
      </c>
    </row>
    <row r="35" spans="1:9" ht="41.25" customHeight="1" x14ac:dyDescent="0.2">
      <c r="A35" s="29">
        <f t="shared" si="2"/>
        <v>43311</v>
      </c>
      <c r="B35" s="30">
        <f t="shared" si="0"/>
        <v>43311</v>
      </c>
      <c r="C35" s="31"/>
      <c r="D35" s="32"/>
      <c r="E35" s="31"/>
      <c r="F35" s="33">
        <f t="shared" si="1"/>
        <v>0</v>
      </c>
      <c r="G35" s="33">
        <f>IF(F35&gt;$N$1,$N$1,F35)</f>
        <v>0</v>
      </c>
      <c r="H35" s="33">
        <f>IF(F35&lt;$N$1,0,IF(F35&gt;$N$1+$N$2,$N$2,IF(F35&gt;$N$1,F35-$N$1)))</f>
        <v>0</v>
      </c>
      <c r="I35" s="33">
        <f>IF(F35&lt;$N$1+$N$2,0,IF(F35&gt;$N$1+$N$2,F35-G35-H35,0))</f>
        <v>0</v>
      </c>
    </row>
    <row r="36" spans="1:9" ht="27.75" customHeight="1" x14ac:dyDescent="0.2">
      <c r="A36" s="16">
        <f t="shared" si="2"/>
        <v>43312</v>
      </c>
      <c r="B36" s="15">
        <f t="shared" si="0"/>
        <v>43312</v>
      </c>
      <c r="C36" s="14"/>
      <c r="D36" s="13"/>
      <c r="E36" s="14"/>
      <c r="F36" s="33">
        <f t="shared" si="1"/>
        <v>0</v>
      </c>
      <c r="G36" s="33">
        <f>IF(F36&gt;$N$1,$N$1,F36)</f>
        <v>0</v>
      </c>
      <c r="H36" s="33">
        <f>IF(F36&lt;$N$1,0,IF(F36&gt;$N$1+$N$2,$N$2,IF(F36&gt;$N$1,F36-$N$1)))</f>
        <v>0</v>
      </c>
      <c r="I36" s="33">
        <f>IF(F36&lt;$N$1+$N$2,0,IF(F36&gt;$N$1+$N$2,F36-G36-H36,0))</f>
        <v>0</v>
      </c>
    </row>
    <row r="37" spans="1:9" ht="27.75" customHeight="1" x14ac:dyDescent="0.2">
      <c r="A37" s="18"/>
      <c r="B37" s="19"/>
      <c r="C37" s="20"/>
      <c r="E37" s="20"/>
      <c r="F37" s="3"/>
      <c r="G37" s="3"/>
      <c r="H37" s="3"/>
      <c r="I37" s="3"/>
    </row>
    <row r="38" spans="1:9" ht="27.75" customHeight="1" x14ac:dyDescent="0.2">
      <c r="A38" s="22"/>
      <c r="B38" s="22"/>
    </row>
    <row r="39" spans="1:9" ht="27.75" customHeight="1" x14ac:dyDescent="0.2">
      <c r="A39" s="22"/>
      <c r="B39" s="22"/>
    </row>
    <row r="40" spans="1:9" ht="27.75" customHeight="1" x14ac:dyDescent="0.2">
      <c r="A40" s="22"/>
      <c r="B40" s="22"/>
    </row>
    <row r="41" spans="1:9" ht="27.75" customHeight="1" x14ac:dyDescent="0.2">
      <c r="A41" s="22"/>
      <c r="B41" s="22"/>
    </row>
  </sheetData>
  <sheetProtection selectLockedCells="1"/>
  <mergeCells count="4">
    <mergeCell ref="A1:H4"/>
    <mergeCell ref="P5:R5"/>
    <mergeCell ref="L1:M1"/>
    <mergeCell ref="L2:M2"/>
  </mergeCells>
  <pageMargins left="0.7" right="0.7" top="0.75" bottom="0.75" header="0.3" footer="0.3"/>
  <pageSetup paperSize="9" orientation="portrait" r:id="rId1"/>
  <ignoredErrors>
    <ignoredError sqref="J2:J3 A6:B3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2017-06-04T20:20:12Z</dcterms:created>
  <dcterms:modified xsi:type="dcterms:W3CDTF">2019-09-04T10:21:43Z</dcterms:modified>
</cp:coreProperties>
</file>