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9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2\Desktop\"/>
    </mc:Choice>
  </mc:AlternateContent>
  <xr:revisionPtr revIDLastSave="0" documentId="13_ncr:1_{6E7C7F29-7AC0-4AA2-AB49-203EC8228895}" xr6:coauthVersionLast="36" xr6:coauthVersionMax="36" xr10:uidLastSave="{00000000-0000-0000-0000-000000000000}"/>
  <bookViews>
    <workbookView xWindow="120" yWindow="435" windowWidth="8280" windowHeight="4920" xr2:uid="{00000000-000D-0000-FFFF-FFFF00000000}"/>
  </bookViews>
  <sheets>
    <sheet name="משכורת" sheetId="1" r:id="rId1"/>
    <sheet name="ניהול נכסים" sheetId="2" r:id="rId2"/>
    <sheet name="לוח סילוקין" sheetId="3" r:id="rId3"/>
    <sheet name="דוח רווח והפסד" sheetId="4" r:id="rId4"/>
  </sheets>
  <definedNames>
    <definedName name="_xlnm._FilterDatabase" localSheetId="0" hidden="1">משכורת!$A$1:$H$26</definedName>
  </definedNames>
  <calcPr calcId="191029"/>
</workbook>
</file>

<file path=xl/calcChain.xml><?xml version="1.0" encoding="utf-8"?>
<calcChain xmlns="http://schemas.openxmlformats.org/spreadsheetml/2006/main">
  <c r="I3" i="1" l="1"/>
  <c r="I2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L19" i="1" l="1"/>
  <c r="F28" i="1"/>
  <c r="H11" i="1"/>
  <c r="H9" i="1"/>
  <c r="H23" i="1"/>
  <c r="H8" i="1"/>
  <c r="H5" i="1"/>
  <c r="L10" i="1" s="1"/>
  <c r="H24" i="1"/>
  <c r="H12" i="1"/>
  <c r="H10" i="1"/>
  <c r="H6" i="1"/>
  <c r="H4" i="1"/>
  <c r="H18" i="1"/>
  <c r="H17" i="1"/>
  <c r="H3" i="1"/>
  <c r="L20" i="1" s="1"/>
  <c r="H2" i="1"/>
  <c r="L21" i="1" s="1"/>
  <c r="H21" i="1"/>
  <c r="H22" i="1"/>
  <c r="H16" i="1"/>
  <c r="H14" i="1"/>
  <c r="H20" i="1"/>
  <c r="H19" i="1"/>
  <c r="H25" i="1"/>
  <c r="H7" i="1"/>
  <c r="H26" i="1"/>
  <c r="H13" i="1"/>
  <c r="H15" i="1"/>
  <c r="L8" i="1" l="1"/>
  <c r="L22" i="1"/>
  <c r="L12" i="1"/>
  <c r="L11" i="1"/>
  <c r="L18" i="1"/>
  <c r="L23" i="1" s="1"/>
  <c r="L9" i="1"/>
</calcChain>
</file>

<file path=xl/sharedStrings.xml><?xml version="1.0" encoding="utf-8"?>
<sst xmlns="http://schemas.openxmlformats.org/spreadsheetml/2006/main" count="130" uniqueCount="100">
  <si>
    <t>שם פרטי</t>
  </si>
  <si>
    <t>שם משפחה</t>
  </si>
  <si>
    <t>ת"ז</t>
  </si>
  <si>
    <t>מחלקה</t>
  </si>
  <si>
    <t>תאריך הגשת הדיווח</t>
  </si>
  <si>
    <t>בונוסים</t>
  </si>
  <si>
    <t>יחיאל</t>
  </si>
  <si>
    <t>משה</t>
  </si>
  <si>
    <t>אבנר</t>
  </si>
  <si>
    <t>יצחק</t>
  </si>
  <si>
    <t>שמחה</t>
  </si>
  <si>
    <t>שמעון</t>
  </si>
  <si>
    <t>נפתלי</t>
  </si>
  <si>
    <t>ראובן</t>
  </si>
  <si>
    <t>יוחנן</t>
  </si>
  <si>
    <t>צפניה</t>
  </si>
  <si>
    <t>עידו</t>
  </si>
  <si>
    <t>חבקוק</t>
  </si>
  <si>
    <t>יואל</t>
  </si>
  <si>
    <t>ישראל</t>
  </si>
  <si>
    <t>יהודה</t>
  </si>
  <si>
    <t>יחזקאל</t>
  </si>
  <si>
    <t>מתיתיהו</t>
  </si>
  <si>
    <t>אלחנן</t>
  </si>
  <si>
    <t>נתן</t>
  </si>
  <si>
    <t>צבי</t>
  </si>
  <si>
    <t>יקותיאל</t>
  </si>
  <si>
    <t>ניקנור</t>
  </si>
  <si>
    <t>לוי</t>
  </si>
  <si>
    <t>כהן</t>
  </si>
  <si>
    <t>שמחיוף</t>
  </si>
  <si>
    <t>יוחננוף</t>
  </si>
  <si>
    <t>אקר</t>
  </si>
  <si>
    <t>שמעוני</t>
  </si>
  <si>
    <t>חיות</t>
  </si>
  <si>
    <t>אנגלרד</t>
  </si>
  <si>
    <t>קמיר</t>
  </si>
  <si>
    <t>קמינר</t>
  </si>
  <si>
    <t>אלתר</t>
  </si>
  <si>
    <t>שלום</t>
  </si>
  <si>
    <t>שלומוביץ</t>
  </si>
  <si>
    <t>נתנאל</t>
  </si>
  <si>
    <t>מיר</t>
  </si>
  <si>
    <t>שיף</t>
  </si>
  <si>
    <t>שוורץ</t>
  </si>
  <si>
    <t>טפר</t>
  </si>
  <si>
    <t>תפן</t>
  </si>
  <si>
    <t>שיווק</t>
  </si>
  <si>
    <t>משרד</t>
  </si>
  <si>
    <t>הנהלה</t>
  </si>
  <si>
    <t>תחזוקה</t>
  </si>
  <si>
    <t>שם הנכס</t>
  </si>
  <si>
    <t xml:space="preserve">תאריך רכישה </t>
  </si>
  <si>
    <t>תאריך הפעלה</t>
  </si>
  <si>
    <t>קטגוריה</t>
  </si>
  <si>
    <t>הוצאות נלוות</t>
  </si>
  <si>
    <t>סוג ההוצאה</t>
  </si>
  <si>
    <t>סה"כ עלות הנכס</t>
  </si>
  <si>
    <t>ערך שייר</t>
  </si>
  <si>
    <t>אחוז הפחת</t>
  </si>
  <si>
    <t xml:space="preserve">פחת שנתי </t>
  </si>
  <si>
    <t>פחת נצבר</t>
  </si>
  <si>
    <t>מקרר מוסדי</t>
  </si>
  <si>
    <t>מערכת מיזוג</t>
  </si>
  <si>
    <t>משאית</t>
  </si>
  <si>
    <t>משאית קרור</t>
  </si>
  <si>
    <t>רכב הנהלה</t>
  </si>
  <si>
    <t>מבנה</t>
  </si>
  <si>
    <t>מחסן</t>
  </si>
  <si>
    <t>קרקע</t>
  </si>
  <si>
    <t>אופנוע</t>
  </si>
  <si>
    <t>מדפים</t>
  </si>
  <si>
    <t>דלפקים</t>
  </si>
  <si>
    <t>כורסאות ישיבה</t>
  </si>
  <si>
    <t>שולחן ישיבות</t>
  </si>
  <si>
    <t>מחשבים</t>
  </si>
  <si>
    <t>תוכנות</t>
  </si>
  <si>
    <t>מערכת אבטחה</t>
  </si>
  <si>
    <t>מחיר עלות</t>
  </si>
  <si>
    <t>הובלה</t>
  </si>
  <si>
    <t>בסיס הפחת</t>
  </si>
  <si>
    <t>סה"כ שכר ברוטו</t>
  </si>
  <si>
    <t>שכר התחלתי</t>
  </si>
  <si>
    <t>מגן מתח</t>
  </si>
  <si>
    <t>דלק</t>
  </si>
  <si>
    <t>הרצה</t>
  </si>
  <si>
    <t>הדרכה להפעלה</t>
  </si>
  <si>
    <t>שנה</t>
  </si>
  <si>
    <t>רווח גולמי</t>
  </si>
  <si>
    <t>רווח נקי</t>
  </si>
  <si>
    <t>מיכאל</t>
  </si>
  <si>
    <t>אהרוני</t>
  </si>
  <si>
    <t>שערים יציגים</t>
  </si>
  <si>
    <t>תאריך</t>
  </si>
  <si>
    <t>שער הדולר</t>
  </si>
  <si>
    <t>מס' בונוסים</t>
  </si>
  <si>
    <t>חמשת מקבלי שכר הגבוה</t>
  </si>
  <si>
    <t>הודעה</t>
  </si>
  <si>
    <t>כאן צריך לכתוב שאם התאריך גדול מ04/05/2021 תופיע הודעה חלף מועד</t>
  </si>
  <si>
    <t>כאן צריך להופיע שמות המקבלים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</si>
</sst>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 &quot;₪&quot;\ * #,##0.00_ ;_ &quot;₪&quot;\ * \-#,##0.00_ ;_ &quot;₪&quot;\ * &quot;-&quot;??_ ;_ @_ "/>
    <numFmt numFmtId="164" formatCode="_ &quot;₪&quot;\ * #,##0_ ;_ &quot;₪&quot;\ * \-#,##0_ ;_ &quot;₪&quot;\ * &quot;-&quot;??_ ;_ @_ "/>
    <numFmt numFmtId="165" formatCode="&quot;₪&quot;\ #,##0"/>
  </numFmts>
  <fonts count="3" x14ac:knownFonts="1">
    <font>
      <sz val="11"/>
      <color theme="1"/>
      <name val="Arial"/>
      <family val="2"/>
      <charset val="177"/>
      <scheme val="minor"/>
    </font>
    <font>
      <b/>
      <u/>
      <sz val="11"/>
      <color theme="1"/>
      <name val="Arial"/>
      <family val="2"/>
      <scheme val="minor"/>
    </font>
    <font>
      <sz val="11"/>
      <color theme="1"/>
      <name val="Arial"/>
      <family val="2"/>
      <charset val="177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17">
    <xf numFmtId="0" fontId="0" fillId="0" borderId="0" xfId="0"/>
    <xf numFmtId="14" fontId="0" fillId="0" borderId="0" xfId="0" applyNumberFormat="1"/>
    <xf numFmtId="0" fontId="1" fillId="0" borderId="0" xfId="0" applyFont="1"/>
    <xf numFmtId="0" fontId="1" fillId="0" borderId="1" xfId="0" applyFont="1" applyBorder="1"/>
    <xf numFmtId="14" fontId="0" fillId="0" borderId="1" xfId="0" applyNumberFormat="1" applyBorder="1"/>
    <xf numFmtId="0" fontId="0" fillId="0" borderId="1" xfId="0" applyBorder="1"/>
    <xf numFmtId="9" fontId="0" fillId="0" borderId="0" xfId="0" applyNumberFormat="1"/>
    <xf numFmtId="164" fontId="0" fillId="0" borderId="1" xfId="1" applyNumberFormat="1" applyFont="1" applyBorder="1"/>
    <xf numFmtId="165" fontId="1" fillId="0" borderId="1" xfId="0" applyNumberFormat="1" applyFont="1" applyBorder="1"/>
    <xf numFmtId="165" fontId="1" fillId="0" borderId="0" xfId="0" applyNumberFormat="1" applyFont="1"/>
    <xf numFmtId="165" fontId="0" fillId="0" borderId="1" xfId="0" applyNumberFormat="1" applyBorder="1"/>
    <xf numFmtId="165" fontId="0" fillId="0" borderId="0" xfId="0" applyNumberFormat="1"/>
    <xf numFmtId="0" fontId="0" fillId="0" borderId="0" xfId="0" applyNumberFormat="1"/>
    <xf numFmtId="14" fontId="1" fillId="0" borderId="0" xfId="0" applyNumberFormat="1" applyFont="1"/>
    <xf numFmtId="0" fontId="0" fillId="2" borderId="0" xfId="0" applyFill="1"/>
    <xf numFmtId="0" fontId="0" fillId="2" borderId="2" xfId="0" applyFill="1" applyBorder="1" applyAlignment="1">
      <alignment horizontal="center" wrapText="1"/>
    </xf>
    <xf numFmtId="0" fontId="0" fillId="2" borderId="3" xfId="0" applyFill="1" applyBorder="1" applyAlignment="1">
      <alignment horizont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8"/>
  <sheetViews>
    <sheetView rightToLeft="1" tabSelected="1" workbookViewId="0">
      <selection activeCell="I16" sqref="I16"/>
    </sheetView>
  </sheetViews>
  <sheetFormatPr defaultRowHeight="14.25" x14ac:dyDescent="0.2"/>
  <cols>
    <col min="1" max="1" width="15.375" bestFit="1" customWidth="1"/>
    <col min="2" max="2" width="9.25" customWidth="1"/>
    <col min="3" max="3" width="9.75" customWidth="1"/>
    <col min="4" max="4" width="10.875" bestFit="1" customWidth="1"/>
    <col min="6" max="6" width="9.875" style="11" bestFit="1" customWidth="1"/>
    <col min="7" max="8" width="10.875" style="11" bestFit="1" customWidth="1"/>
    <col min="9" max="9" width="9" style="1"/>
    <col min="13" max="13" width="14.75" customWidth="1"/>
  </cols>
  <sheetData>
    <row r="1" spans="1:15" s="2" customFormat="1" ht="15" x14ac:dyDescent="0.25">
      <c r="A1" s="3" t="s">
        <v>4</v>
      </c>
      <c r="B1" s="3" t="s">
        <v>0</v>
      </c>
      <c r="C1" s="3" t="s">
        <v>1</v>
      </c>
      <c r="D1" s="3" t="s">
        <v>2</v>
      </c>
      <c r="E1" s="3" t="s">
        <v>3</v>
      </c>
      <c r="F1" s="8" t="s">
        <v>5</v>
      </c>
      <c r="G1" s="8" t="s">
        <v>82</v>
      </c>
      <c r="H1" s="9" t="s">
        <v>81</v>
      </c>
      <c r="I1" s="13" t="s">
        <v>97</v>
      </c>
    </row>
    <row r="2" spans="1:15" x14ac:dyDescent="0.2">
      <c r="A2" s="4">
        <v>44317</v>
      </c>
      <c r="B2" s="5" t="s">
        <v>7</v>
      </c>
      <c r="C2" s="5" t="s">
        <v>91</v>
      </c>
      <c r="D2" s="5">
        <v>7890382089</v>
      </c>
      <c r="E2" s="5" t="s">
        <v>50</v>
      </c>
      <c r="F2" s="10">
        <v>400</v>
      </c>
      <c r="G2" s="10">
        <v>3600</v>
      </c>
      <c r="H2" s="10">
        <f t="shared" ref="H2:H26" si="0">SUM(F2:G2)</f>
        <v>4000</v>
      </c>
      <c r="I2" s="1" t="e">
        <f>IF(day&gt;A2,"חלף מועד"," ")</f>
        <v>#NAME?</v>
      </c>
      <c r="J2" s="14" t="s">
        <v>98</v>
      </c>
      <c r="K2" s="14"/>
      <c r="L2" s="14"/>
      <c r="M2" s="14"/>
      <c r="N2" s="14"/>
      <c r="O2" s="14"/>
    </row>
    <row r="3" spans="1:15" x14ac:dyDescent="0.2">
      <c r="A3" s="4">
        <v>44326</v>
      </c>
      <c r="B3" s="5" t="s">
        <v>19</v>
      </c>
      <c r="C3" s="5" t="s">
        <v>38</v>
      </c>
      <c r="D3" s="5">
        <v>5943848780</v>
      </c>
      <c r="E3" s="5" t="s">
        <v>47</v>
      </c>
      <c r="F3" s="10"/>
      <c r="G3" s="10">
        <v>9800</v>
      </c>
      <c r="H3" s="10">
        <f t="shared" si="0"/>
        <v>9800</v>
      </c>
      <c r="I3" s="1" t="e">
        <f>IF(DAY(A2&gt;4/5/2021),חלף מועד," ")</f>
        <v>#NAME?</v>
      </c>
    </row>
    <row r="4" spans="1:15" x14ac:dyDescent="0.2">
      <c r="A4" s="4">
        <v>44318</v>
      </c>
      <c r="B4" s="5" t="s">
        <v>9</v>
      </c>
      <c r="C4" s="5" t="s">
        <v>35</v>
      </c>
      <c r="D4" s="5">
        <v>243676878</v>
      </c>
      <c r="E4" s="5" t="s">
        <v>50</v>
      </c>
      <c r="F4" s="10">
        <v>150</v>
      </c>
      <c r="G4" s="10">
        <v>5600</v>
      </c>
      <c r="H4" s="10">
        <f t="shared" si="0"/>
        <v>5750</v>
      </c>
      <c r="I4" s="1" t="str">
        <f t="shared" ref="I4:I26" si="1">IF(4/5/2021&gt;A4,"חלף מועד"," ")</f>
        <v xml:space="preserve"> </v>
      </c>
    </row>
    <row r="5" spans="1:15" x14ac:dyDescent="0.2">
      <c r="A5" s="4">
        <v>44324</v>
      </c>
      <c r="B5" s="5" t="s">
        <v>14</v>
      </c>
      <c r="C5" s="5" t="s">
        <v>32</v>
      </c>
      <c r="D5" s="5">
        <v>467290689</v>
      </c>
      <c r="E5" s="5" t="s">
        <v>48</v>
      </c>
      <c r="F5" s="10"/>
      <c r="G5" s="10">
        <v>5700</v>
      </c>
      <c r="H5" s="10">
        <f t="shared" si="0"/>
        <v>5700</v>
      </c>
      <c r="I5" s="1" t="str">
        <f t="shared" si="1"/>
        <v xml:space="preserve"> </v>
      </c>
    </row>
    <row r="6" spans="1:15" x14ac:dyDescent="0.2">
      <c r="A6" s="4">
        <v>44319</v>
      </c>
      <c r="B6" s="5" t="s">
        <v>9</v>
      </c>
      <c r="C6" s="5" t="s">
        <v>34</v>
      </c>
      <c r="D6" s="5">
        <v>245687690</v>
      </c>
      <c r="E6" s="5" t="s">
        <v>48</v>
      </c>
      <c r="F6" s="10">
        <v>130</v>
      </c>
      <c r="G6" s="10">
        <v>4990</v>
      </c>
      <c r="H6" s="10">
        <f t="shared" si="0"/>
        <v>5120</v>
      </c>
      <c r="I6" s="1" t="str">
        <f t="shared" si="1"/>
        <v xml:space="preserve"> </v>
      </c>
    </row>
    <row r="7" spans="1:15" x14ac:dyDescent="0.2">
      <c r="A7" s="4">
        <v>44320</v>
      </c>
      <c r="B7" s="5" t="s">
        <v>10</v>
      </c>
      <c r="C7" s="5" t="s">
        <v>45</v>
      </c>
      <c r="D7" s="5">
        <v>647987899</v>
      </c>
      <c r="E7" s="5" t="s">
        <v>47</v>
      </c>
      <c r="F7" s="10">
        <v>200</v>
      </c>
      <c r="G7" s="10">
        <v>9500</v>
      </c>
      <c r="H7" s="10">
        <f t="shared" si="0"/>
        <v>9700</v>
      </c>
      <c r="I7" s="1" t="str">
        <f t="shared" si="1"/>
        <v xml:space="preserve"> </v>
      </c>
    </row>
    <row r="8" spans="1:15" x14ac:dyDescent="0.2">
      <c r="A8" s="4">
        <v>44316</v>
      </c>
      <c r="B8" s="5" t="s">
        <v>18</v>
      </c>
      <c r="C8" s="5" t="s">
        <v>31</v>
      </c>
      <c r="D8" s="5">
        <v>409786514</v>
      </c>
      <c r="E8" s="5" t="s">
        <v>48</v>
      </c>
      <c r="F8" s="10"/>
      <c r="G8" s="10">
        <v>6800</v>
      </c>
      <c r="H8" s="10">
        <f t="shared" si="0"/>
        <v>6800</v>
      </c>
      <c r="I8" s="1" t="str">
        <f t="shared" si="1"/>
        <v xml:space="preserve"> </v>
      </c>
      <c r="L8">
        <f>LARGE($H$2:$H$26,M8)</f>
        <v>19120</v>
      </c>
      <c r="M8">
        <v>1</v>
      </c>
    </row>
    <row r="9" spans="1:15" x14ac:dyDescent="0.2">
      <c r="A9" s="4">
        <v>44327</v>
      </c>
      <c r="B9" s="5" t="s">
        <v>17</v>
      </c>
      <c r="C9" s="5" t="s">
        <v>29</v>
      </c>
      <c r="D9" s="5">
        <v>489932000</v>
      </c>
      <c r="E9" s="5" t="s">
        <v>50</v>
      </c>
      <c r="F9" s="10">
        <v>500</v>
      </c>
      <c r="G9" s="10">
        <v>5008</v>
      </c>
      <c r="H9" s="10">
        <f t="shared" si="0"/>
        <v>5508</v>
      </c>
      <c r="I9" s="1" t="str">
        <f t="shared" si="1"/>
        <v xml:space="preserve"> </v>
      </c>
      <c r="L9">
        <f t="shared" ref="L9:L12" si="2">LARGE($H$2:$H$26,M9)</f>
        <v>17000</v>
      </c>
      <c r="M9">
        <v>2</v>
      </c>
    </row>
    <row r="10" spans="1:15" x14ac:dyDescent="0.2">
      <c r="A10" s="4">
        <v>44317</v>
      </c>
      <c r="B10" s="5" t="s">
        <v>6</v>
      </c>
      <c r="C10" s="5" t="s">
        <v>29</v>
      </c>
      <c r="D10" s="5">
        <v>144653788</v>
      </c>
      <c r="E10" s="5" t="s">
        <v>47</v>
      </c>
      <c r="F10" s="10">
        <v>200</v>
      </c>
      <c r="G10" s="10">
        <v>8990</v>
      </c>
      <c r="H10" s="10">
        <f t="shared" si="0"/>
        <v>9190</v>
      </c>
      <c r="I10" s="1" t="str">
        <f t="shared" si="1"/>
        <v xml:space="preserve"> </v>
      </c>
      <c r="L10">
        <f t="shared" si="2"/>
        <v>16000</v>
      </c>
      <c r="M10">
        <v>3</v>
      </c>
    </row>
    <row r="11" spans="1:15" x14ac:dyDescent="0.2">
      <c r="A11" s="4">
        <v>44324</v>
      </c>
      <c r="B11" s="5" t="s">
        <v>23</v>
      </c>
      <c r="C11" s="5" t="s">
        <v>28</v>
      </c>
      <c r="D11" s="5">
        <v>423455668</v>
      </c>
      <c r="E11" s="5" t="s">
        <v>47</v>
      </c>
      <c r="F11" s="10">
        <v>1000</v>
      </c>
      <c r="G11" s="10">
        <v>7900</v>
      </c>
      <c r="H11" s="10">
        <f t="shared" si="0"/>
        <v>8900</v>
      </c>
      <c r="I11" s="1" t="str">
        <f t="shared" si="1"/>
        <v xml:space="preserve"> </v>
      </c>
      <c r="L11">
        <f t="shared" si="2"/>
        <v>12400</v>
      </c>
      <c r="M11">
        <v>4</v>
      </c>
    </row>
    <row r="12" spans="1:15" x14ac:dyDescent="0.2">
      <c r="A12" s="4">
        <v>44316</v>
      </c>
      <c r="B12" s="5" t="s">
        <v>6</v>
      </c>
      <c r="C12" s="5" t="s">
        <v>28</v>
      </c>
      <c r="D12" s="5">
        <v>472629477</v>
      </c>
      <c r="E12" s="5" t="s">
        <v>48</v>
      </c>
      <c r="F12" s="10">
        <v>600</v>
      </c>
      <c r="G12" s="10">
        <v>6800</v>
      </c>
      <c r="H12" s="10">
        <f t="shared" si="0"/>
        <v>7400</v>
      </c>
      <c r="I12" s="1" t="str">
        <f t="shared" si="1"/>
        <v xml:space="preserve"> </v>
      </c>
      <c r="L12">
        <f t="shared" si="2"/>
        <v>10050</v>
      </c>
      <c r="M12">
        <v>5</v>
      </c>
    </row>
    <row r="13" spans="1:15" x14ac:dyDescent="0.2">
      <c r="A13" s="4">
        <v>44321</v>
      </c>
      <c r="B13" s="5" t="s">
        <v>90</v>
      </c>
      <c r="C13" s="5" t="s">
        <v>28</v>
      </c>
      <c r="D13" s="5">
        <v>45806646</v>
      </c>
      <c r="E13" s="5" t="s">
        <v>50</v>
      </c>
      <c r="F13" s="10">
        <v>250</v>
      </c>
      <c r="G13" s="10">
        <v>5070</v>
      </c>
      <c r="H13" s="10">
        <f t="shared" si="0"/>
        <v>5320</v>
      </c>
      <c r="I13" s="1" t="str">
        <f t="shared" si="1"/>
        <v xml:space="preserve"> </v>
      </c>
    </row>
    <row r="14" spans="1:15" x14ac:dyDescent="0.2">
      <c r="A14" s="4">
        <v>44326</v>
      </c>
      <c r="B14" s="5" t="s">
        <v>16</v>
      </c>
      <c r="C14" s="5" t="s">
        <v>42</v>
      </c>
      <c r="D14" s="5">
        <v>493897866</v>
      </c>
      <c r="E14" s="5" t="s">
        <v>47</v>
      </c>
      <c r="F14" s="10">
        <v>300</v>
      </c>
      <c r="G14" s="10">
        <v>8900</v>
      </c>
      <c r="H14" s="10">
        <f t="shared" si="0"/>
        <v>9200</v>
      </c>
      <c r="I14" s="1" t="str">
        <f t="shared" si="1"/>
        <v xml:space="preserve"> </v>
      </c>
    </row>
    <row r="15" spans="1:15" x14ac:dyDescent="0.2">
      <c r="A15" s="4">
        <v>44318</v>
      </c>
      <c r="B15" s="5" t="s">
        <v>8</v>
      </c>
      <c r="C15" s="5" t="s">
        <v>27</v>
      </c>
      <c r="D15" s="5">
        <v>630907669</v>
      </c>
      <c r="E15" s="5" t="s">
        <v>48</v>
      </c>
      <c r="F15" s="10">
        <v>200</v>
      </c>
      <c r="G15" s="10">
        <v>4900</v>
      </c>
      <c r="H15" s="10">
        <f t="shared" si="0"/>
        <v>5100</v>
      </c>
      <c r="I15" s="1" t="str">
        <f t="shared" si="1"/>
        <v xml:space="preserve"> </v>
      </c>
    </row>
    <row r="16" spans="1:15" x14ac:dyDescent="0.2">
      <c r="A16" s="4">
        <v>44325</v>
      </c>
      <c r="B16" s="5" t="s">
        <v>24</v>
      </c>
      <c r="C16" s="5" t="s">
        <v>41</v>
      </c>
      <c r="D16" s="5">
        <v>763230868</v>
      </c>
      <c r="E16" s="5" t="s">
        <v>47</v>
      </c>
      <c r="F16" s="10">
        <v>150</v>
      </c>
      <c r="G16" s="10">
        <v>9900</v>
      </c>
      <c r="H16" s="10">
        <f t="shared" si="0"/>
        <v>10050</v>
      </c>
      <c r="I16" s="1" t="str">
        <f t="shared" si="1"/>
        <v xml:space="preserve"> </v>
      </c>
    </row>
    <row r="17" spans="1:13" x14ac:dyDescent="0.2">
      <c r="A17" s="4">
        <v>44319</v>
      </c>
      <c r="B17" s="5" t="s">
        <v>19</v>
      </c>
      <c r="C17" s="5" t="s">
        <v>37</v>
      </c>
      <c r="D17" s="5">
        <v>840284857</v>
      </c>
      <c r="E17" s="5" t="s">
        <v>49</v>
      </c>
      <c r="F17" s="10"/>
      <c r="G17" s="10">
        <v>17000</v>
      </c>
      <c r="H17" s="10">
        <f t="shared" si="0"/>
        <v>17000</v>
      </c>
      <c r="I17" s="1" t="str">
        <f t="shared" si="1"/>
        <v xml:space="preserve"> </v>
      </c>
      <c r="L17" s="5" t="s">
        <v>96</v>
      </c>
      <c r="M17" s="5"/>
    </row>
    <row r="18" spans="1:13" x14ac:dyDescent="0.2">
      <c r="A18" s="4">
        <v>44315</v>
      </c>
      <c r="B18" s="5" t="s">
        <v>26</v>
      </c>
      <c r="C18" s="5" t="s">
        <v>36</v>
      </c>
      <c r="D18" s="5">
        <v>564854378</v>
      </c>
      <c r="E18" s="5" t="s">
        <v>48</v>
      </c>
      <c r="F18" s="10">
        <v>100</v>
      </c>
      <c r="G18" s="10">
        <v>12300</v>
      </c>
      <c r="H18" s="10">
        <f t="shared" si="0"/>
        <v>12400</v>
      </c>
      <c r="I18" s="1" t="str">
        <f t="shared" si="1"/>
        <v xml:space="preserve"> </v>
      </c>
      <c r="K18" s="15" t="s">
        <v>99</v>
      </c>
      <c r="L18" s="5">
        <f>LARGE($H$2:$H$26,M18)</f>
        <v>19120</v>
      </c>
      <c r="M18" s="5">
        <v>1</v>
      </c>
    </row>
    <row r="19" spans="1:13" x14ac:dyDescent="0.2">
      <c r="A19" s="4">
        <v>44325</v>
      </c>
      <c r="B19" s="5" t="s">
        <v>15</v>
      </c>
      <c r="C19" s="5" t="s">
        <v>44</v>
      </c>
      <c r="D19" s="5">
        <v>34679008</v>
      </c>
      <c r="E19" s="5" t="s">
        <v>49</v>
      </c>
      <c r="F19" s="10">
        <v>400</v>
      </c>
      <c r="G19" s="10">
        <v>15600</v>
      </c>
      <c r="H19" s="10">
        <f t="shared" si="0"/>
        <v>16000</v>
      </c>
      <c r="I19" s="1" t="str">
        <f t="shared" si="1"/>
        <v xml:space="preserve"> </v>
      </c>
      <c r="K19" s="16"/>
      <c r="L19" s="5">
        <f>LARGE($H$2:$H$26,M19)</f>
        <v>17000</v>
      </c>
      <c r="M19" s="5">
        <v>2</v>
      </c>
    </row>
    <row r="20" spans="1:13" x14ac:dyDescent="0.2">
      <c r="A20" s="4">
        <v>44327</v>
      </c>
      <c r="B20" s="5" t="s">
        <v>25</v>
      </c>
      <c r="C20" s="5" t="s">
        <v>43</v>
      </c>
      <c r="D20" s="5">
        <v>768990390</v>
      </c>
      <c r="E20" s="5" t="s">
        <v>50</v>
      </c>
      <c r="F20" s="10">
        <v>150</v>
      </c>
      <c r="G20" s="10">
        <v>7100</v>
      </c>
      <c r="H20" s="10">
        <f t="shared" si="0"/>
        <v>7250</v>
      </c>
      <c r="I20" s="1" t="str">
        <f t="shared" si="1"/>
        <v xml:space="preserve"> </v>
      </c>
      <c r="K20" s="16"/>
      <c r="L20" s="5">
        <f t="shared" ref="L20:L22" si="3">LARGE($H$2:$H$26,M20)</f>
        <v>16000</v>
      </c>
      <c r="M20" s="5">
        <v>3</v>
      </c>
    </row>
    <row r="21" spans="1:13" x14ac:dyDescent="0.2">
      <c r="A21" s="4">
        <v>44323</v>
      </c>
      <c r="B21" s="5" t="s">
        <v>22</v>
      </c>
      <c r="C21" s="5" t="s">
        <v>39</v>
      </c>
      <c r="D21" s="5">
        <v>478034239</v>
      </c>
      <c r="E21" s="5" t="s">
        <v>48</v>
      </c>
      <c r="F21" s="10">
        <v>300</v>
      </c>
      <c r="G21" s="10">
        <v>5400</v>
      </c>
      <c r="H21" s="10">
        <f t="shared" si="0"/>
        <v>5700</v>
      </c>
      <c r="I21" s="1" t="str">
        <f t="shared" si="1"/>
        <v xml:space="preserve"> </v>
      </c>
      <c r="K21" s="16"/>
      <c r="L21" s="5">
        <f t="shared" si="3"/>
        <v>12400</v>
      </c>
      <c r="M21" s="5">
        <v>4</v>
      </c>
    </row>
    <row r="22" spans="1:13" x14ac:dyDescent="0.2">
      <c r="A22" s="4">
        <v>44322</v>
      </c>
      <c r="B22" s="5" t="s">
        <v>12</v>
      </c>
      <c r="C22" s="5" t="s">
        <v>40</v>
      </c>
      <c r="D22" s="5">
        <v>489048548</v>
      </c>
      <c r="E22" s="5" t="s">
        <v>48</v>
      </c>
      <c r="F22" s="10">
        <v>120</v>
      </c>
      <c r="G22" s="10">
        <v>5600</v>
      </c>
      <c r="H22" s="10">
        <f t="shared" si="0"/>
        <v>5720</v>
      </c>
      <c r="I22" s="1" t="str">
        <f t="shared" si="1"/>
        <v xml:space="preserve"> </v>
      </c>
      <c r="K22" s="16"/>
      <c r="L22" s="5">
        <f t="shared" si="3"/>
        <v>10050</v>
      </c>
      <c r="M22" s="5">
        <v>5</v>
      </c>
    </row>
    <row r="23" spans="1:13" x14ac:dyDescent="0.2">
      <c r="A23" s="4">
        <v>44320</v>
      </c>
      <c r="B23" s="5" t="s">
        <v>20</v>
      </c>
      <c r="C23" s="5" t="s">
        <v>30</v>
      </c>
      <c r="D23" s="5">
        <v>223667904</v>
      </c>
      <c r="E23" s="5" t="s">
        <v>49</v>
      </c>
      <c r="F23" s="10">
        <v>120</v>
      </c>
      <c r="G23" s="10">
        <v>19000</v>
      </c>
      <c r="H23" s="10">
        <f t="shared" si="0"/>
        <v>19120</v>
      </c>
      <c r="I23" s="1" t="str">
        <f t="shared" si="1"/>
        <v xml:space="preserve"> </v>
      </c>
      <c r="K23" s="16"/>
      <c r="L23" s="5">
        <f>SUM(L18:L22)</f>
        <v>74570</v>
      </c>
      <c r="M23" s="5"/>
    </row>
    <row r="24" spans="1:13" x14ac:dyDescent="0.2">
      <c r="A24" s="4">
        <v>44322</v>
      </c>
      <c r="B24" s="5" t="s">
        <v>21</v>
      </c>
      <c r="C24" s="5" t="s">
        <v>33</v>
      </c>
      <c r="D24" s="5">
        <v>248032882</v>
      </c>
      <c r="E24" s="5" t="s">
        <v>50</v>
      </c>
      <c r="F24" s="10">
        <v>150</v>
      </c>
      <c r="G24" s="10">
        <v>6600</v>
      </c>
      <c r="H24" s="10">
        <f t="shared" si="0"/>
        <v>6750</v>
      </c>
      <c r="I24" s="1" t="str">
        <f t="shared" si="1"/>
        <v xml:space="preserve"> </v>
      </c>
    </row>
    <row r="25" spans="1:13" x14ac:dyDescent="0.2">
      <c r="A25" s="4">
        <v>44323</v>
      </c>
      <c r="B25" s="5" t="s">
        <v>13</v>
      </c>
      <c r="C25" s="5" t="s">
        <v>33</v>
      </c>
      <c r="D25" s="5">
        <v>9806434267</v>
      </c>
      <c r="E25" s="5" t="s">
        <v>48</v>
      </c>
      <c r="F25" s="10">
        <v>150</v>
      </c>
      <c r="G25" s="10">
        <v>6700</v>
      </c>
      <c r="H25" s="10">
        <f t="shared" si="0"/>
        <v>6850</v>
      </c>
      <c r="I25" s="1" t="str">
        <f t="shared" si="1"/>
        <v xml:space="preserve"> </v>
      </c>
    </row>
    <row r="26" spans="1:13" x14ac:dyDescent="0.2">
      <c r="A26" s="4">
        <v>44321</v>
      </c>
      <c r="B26" s="5" t="s">
        <v>11</v>
      </c>
      <c r="C26" s="5" t="s">
        <v>46</v>
      </c>
      <c r="D26" s="5">
        <v>646845357</v>
      </c>
      <c r="E26" s="5" t="s">
        <v>47</v>
      </c>
      <c r="F26" s="10">
        <v>170</v>
      </c>
      <c r="G26" s="10">
        <v>8100</v>
      </c>
      <c r="H26" s="10">
        <f t="shared" si="0"/>
        <v>8270</v>
      </c>
      <c r="I26" s="1" t="str">
        <f t="shared" si="1"/>
        <v xml:space="preserve"> </v>
      </c>
    </row>
    <row r="28" spans="1:13" x14ac:dyDescent="0.2">
      <c r="E28" t="s">
        <v>95</v>
      </c>
      <c r="F28" s="12">
        <f>COUNT(F2:F27)</f>
        <v>21</v>
      </c>
    </row>
  </sheetData>
  <autoFilter ref="A1:H26" xr:uid="{2228CC80-A46A-439E-B014-B9715DBBB336}">
    <sortState ref="A2:H26">
      <sortCondition ref="C1:C26"/>
    </sortState>
  </autoFilter>
  <sortState ref="A2:G26">
    <sortCondition ref="B2:B26"/>
  </sortState>
  <mergeCells count="1">
    <mergeCell ref="K18:K23"/>
  </mergeCells>
  <dataValidations xWindow="1046" yWindow="288" count="3">
    <dataValidation type="textLength" operator="equal" allowBlank="1" showInputMessage="1" showErrorMessage="1" sqref="D1:D1048576" xr:uid="{8AE365BB-49DB-4609-922D-1D078ADF5A35}">
      <formula1>9</formula1>
    </dataValidation>
    <dataValidation type="whole" allowBlank="1" showInputMessage="1" showErrorMessage="1" sqref="F2:F26" xr:uid="{32CF2BDD-0366-4148-A1D0-15F40A35E552}">
      <formula1>120</formula1>
      <formula2>220</formula2>
    </dataValidation>
    <dataValidation type="date" operator="greaterThanOrEqual" allowBlank="1" showInputMessage="1" showErrorMessage="1" errorTitle="חלף מועד" promptTitle="חלף מועד דיווח" prompt="חלף מועד דיווח" sqref="A2:A26" xr:uid="{47B29B3B-5965-4BB3-9459-82BE20AC4363}">
      <formula1>44320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M18"/>
  <sheetViews>
    <sheetView rightToLeft="1" workbookViewId="0">
      <selection sqref="A1:XFD1048576"/>
    </sheetView>
  </sheetViews>
  <sheetFormatPr defaultRowHeight="14.25" x14ac:dyDescent="0.2"/>
  <cols>
    <col min="3" max="4" width="11.125" bestFit="1" customWidth="1"/>
  </cols>
  <sheetData>
    <row r="1" spans="1:13" x14ac:dyDescent="0.2">
      <c r="A1" t="s">
        <v>51</v>
      </c>
      <c r="B1" t="s">
        <v>54</v>
      </c>
      <c r="C1" t="s">
        <v>52</v>
      </c>
      <c r="D1" t="s">
        <v>53</v>
      </c>
      <c r="E1" t="s">
        <v>78</v>
      </c>
      <c r="F1" t="s">
        <v>55</v>
      </c>
      <c r="G1" t="s">
        <v>56</v>
      </c>
      <c r="H1" t="s">
        <v>57</v>
      </c>
      <c r="I1" t="s">
        <v>58</v>
      </c>
      <c r="J1" t="s">
        <v>80</v>
      </c>
      <c r="K1" t="s">
        <v>59</v>
      </c>
      <c r="L1" t="s">
        <v>60</v>
      </c>
      <c r="M1" t="s">
        <v>61</v>
      </c>
    </row>
    <row r="2" spans="1:13" x14ac:dyDescent="0.2">
      <c r="A2" t="s">
        <v>69</v>
      </c>
      <c r="C2" s="1">
        <v>40909</v>
      </c>
      <c r="D2" s="1">
        <v>40909</v>
      </c>
      <c r="E2">
        <v>1900000</v>
      </c>
      <c r="I2">
        <v>1900000</v>
      </c>
      <c r="K2" s="6">
        <v>0.02</v>
      </c>
    </row>
    <row r="3" spans="1:13" x14ac:dyDescent="0.2">
      <c r="A3" t="s">
        <v>74</v>
      </c>
      <c r="C3" s="1">
        <v>40909</v>
      </c>
      <c r="D3" s="1">
        <v>40909</v>
      </c>
      <c r="E3">
        <v>15700</v>
      </c>
      <c r="F3">
        <v>400</v>
      </c>
      <c r="G3" t="s">
        <v>79</v>
      </c>
      <c r="K3" s="6">
        <v>7.0000000000000007E-2</v>
      </c>
    </row>
    <row r="4" spans="1:13" x14ac:dyDescent="0.2">
      <c r="A4" t="s">
        <v>67</v>
      </c>
      <c r="C4" s="1">
        <v>41275</v>
      </c>
      <c r="D4" s="1">
        <v>41334</v>
      </c>
      <c r="E4">
        <v>4500000</v>
      </c>
      <c r="I4">
        <v>1200000</v>
      </c>
      <c r="K4" s="6">
        <v>0.02</v>
      </c>
    </row>
    <row r="5" spans="1:13" x14ac:dyDescent="0.2">
      <c r="A5" t="s">
        <v>73</v>
      </c>
      <c r="C5" s="1">
        <v>42037</v>
      </c>
      <c r="D5" s="1">
        <v>42064</v>
      </c>
      <c r="E5">
        <v>12700</v>
      </c>
      <c r="K5" s="6">
        <v>7.0000000000000007E-2</v>
      </c>
    </row>
    <row r="6" spans="1:13" x14ac:dyDescent="0.2">
      <c r="A6" t="s">
        <v>65</v>
      </c>
      <c r="C6" s="1">
        <v>42125</v>
      </c>
      <c r="D6" s="1">
        <v>42125</v>
      </c>
      <c r="E6">
        <v>200300</v>
      </c>
      <c r="I6">
        <v>4900</v>
      </c>
      <c r="K6" s="6">
        <v>0.15</v>
      </c>
    </row>
    <row r="7" spans="1:13" x14ac:dyDescent="0.2">
      <c r="A7" t="s">
        <v>70</v>
      </c>
      <c r="C7" s="1">
        <v>42401</v>
      </c>
      <c r="D7" s="1">
        <v>42401</v>
      </c>
      <c r="E7">
        <v>29900</v>
      </c>
      <c r="I7">
        <v>400</v>
      </c>
      <c r="K7" s="6">
        <v>0.15</v>
      </c>
    </row>
    <row r="8" spans="1:13" x14ac:dyDescent="0.2">
      <c r="A8" t="s">
        <v>71</v>
      </c>
      <c r="C8" s="1">
        <v>42552</v>
      </c>
      <c r="D8" s="1">
        <v>42552</v>
      </c>
      <c r="E8">
        <v>2900</v>
      </c>
      <c r="K8" s="6">
        <v>7.0000000000000007E-2</v>
      </c>
    </row>
    <row r="9" spans="1:13" x14ac:dyDescent="0.2">
      <c r="A9" t="s">
        <v>63</v>
      </c>
      <c r="C9" s="1">
        <v>42765</v>
      </c>
      <c r="D9" s="1">
        <v>42781</v>
      </c>
      <c r="E9">
        <v>41390</v>
      </c>
      <c r="K9" s="6">
        <v>0.25</v>
      </c>
    </row>
    <row r="10" spans="1:13" x14ac:dyDescent="0.2">
      <c r="A10" t="s">
        <v>72</v>
      </c>
      <c r="C10" s="1">
        <v>42795</v>
      </c>
      <c r="D10" s="1">
        <v>42795</v>
      </c>
      <c r="E10">
        <v>44980</v>
      </c>
      <c r="K10" s="6">
        <v>7.0000000000000007E-2</v>
      </c>
    </row>
    <row r="11" spans="1:13" x14ac:dyDescent="0.2">
      <c r="A11" t="s">
        <v>64</v>
      </c>
      <c r="C11" s="1">
        <v>42887</v>
      </c>
      <c r="D11" s="1">
        <v>42887</v>
      </c>
      <c r="E11">
        <v>120900</v>
      </c>
      <c r="F11">
        <v>440</v>
      </c>
      <c r="G11" t="s">
        <v>84</v>
      </c>
      <c r="I11">
        <v>3300</v>
      </c>
      <c r="K11" s="6">
        <v>0.15</v>
      </c>
    </row>
    <row r="12" spans="1:13" x14ac:dyDescent="0.2">
      <c r="A12" t="s">
        <v>62</v>
      </c>
      <c r="C12" s="1">
        <v>43132</v>
      </c>
      <c r="D12" s="1">
        <v>43132</v>
      </c>
      <c r="E12">
        <v>4200</v>
      </c>
      <c r="F12">
        <v>200</v>
      </c>
      <c r="G12" t="s">
        <v>83</v>
      </c>
      <c r="K12" s="6">
        <v>0.1</v>
      </c>
    </row>
    <row r="13" spans="1:13" x14ac:dyDescent="0.2">
      <c r="A13" t="s">
        <v>68</v>
      </c>
      <c r="C13" s="1">
        <v>43344</v>
      </c>
      <c r="D13" s="1">
        <v>43344</v>
      </c>
      <c r="E13">
        <v>210000</v>
      </c>
      <c r="I13">
        <v>700000</v>
      </c>
      <c r="K13" s="6">
        <v>0.02</v>
      </c>
    </row>
    <row r="14" spans="1:13" x14ac:dyDescent="0.2">
      <c r="A14" t="s">
        <v>66</v>
      </c>
      <c r="C14" s="1">
        <v>43344</v>
      </c>
      <c r="D14" s="1">
        <v>43344</v>
      </c>
      <c r="E14">
        <v>139000</v>
      </c>
      <c r="K14" s="6">
        <v>0.15</v>
      </c>
    </row>
    <row r="15" spans="1:13" x14ac:dyDescent="0.2">
      <c r="A15" t="s">
        <v>62</v>
      </c>
      <c r="C15" s="1">
        <v>43709</v>
      </c>
      <c r="D15" s="1">
        <v>43739</v>
      </c>
      <c r="E15">
        <v>6900</v>
      </c>
      <c r="F15">
        <v>450</v>
      </c>
      <c r="G15" t="s">
        <v>79</v>
      </c>
      <c r="I15">
        <v>200</v>
      </c>
      <c r="K15" s="6">
        <v>0.1</v>
      </c>
    </row>
    <row r="16" spans="1:13" x14ac:dyDescent="0.2">
      <c r="A16" t="s">
        <v>76</v>
      </c>
      <c r="C16" s="1">
        <v>43831</v>
      </c>
      <c r="D16" s="1">
        <v>43831</v>
      </c>
      <c r="E16">
        <v>32600</v>
      </c>
      <c r="F16">
        <v>500</v>
      </c>
      <c r="G16" t="s">
        <v>86</v>
      </c>
      <c r="K16" s="6">
        <v>0.33</v>
      </c>
    </row>
    <row r="17" spans="1:11" x14ac:dyDescent="0.2">
      <c r="A17" t="s">
        <v>75</v>
      </c>
      <c r="C17" s="1">
        <v>43862</v>
      </c>
      <c r="D17" s="1">
        <v>43862</v>
      </c>
      <c r="E17">
        <v>66000</v>
      </c>
      <c r="K17" s="6">
        <v>0.33</v>
      </c>
    </row>
    <row r="18" spans="1:11" x14ac:dyDescent="0.2">
      <c r="A18" t="s">
        <v>77</v>
      </c>
      <c r="C18" s="1">
        <v>43922</v>
      </c>
      <c r="D18" s="1">
        <v>43952</v>
      </c>
      <c r="E18">
        <v>54000</v>
      </c>
      <c r="F18">
        <v>890</v>
      </c>
      <c r="G18" t="s">
        <v>85</v>
      </c>
      <c r="K18" s="6">
        <v>0.25</v>
      </c>
    </row>
  </sheetData>
  <sortState ref="A2:M18">
    <sortCondition ref="C2:C18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15"/>
  <sheetViews>
    <sheetView rightToLeft="1" view="pageLayout" zoomScaleNormal="100" workbookViewId="0">
      <selection activeCell="B6" sqref="B6"/>
    </sheetView>
  </sheetViews>
  <sheetFormatPr defaultRowHeight="14.25" x14ac:dyDescent="0.2"/>
  <cols>
    <col min="1" max="1" width="9.875" bestFit="1" customWidth="1"/>
  </cols>
  <sheetData>
    <row r="1" spans="1:2" x14ac:dyDescent="0.2">
      <c r="A1" t="s">
        <v>92</v>
      </c>
    </row>
    <row r="2" spans="1:2" x14ac:dyDescent="0.2">
      <c r="A2" t="s">
        <v>93</v>
      </c>
      <c r="B2" t="s">
        <v>94</v>
      </c>
    </row>
    <row r="3" spans="1:2" x14ac:dyDescent="0.2">
      <c r="A3" s="1">
        <v>43862</v>
      </c>
      <c r="B3">
        <v>3.22</v>
      </c>
    </row>
    <row r="4" spans="1:2" x14ac:dyDescent="0.2">
      <c r="A4" s="1">
        <v>43891</v>
      </c>
      <c r="B4">
        <v>3.24</v>
      </c>
    </row>
    <row r="5" spans="1:2" x14ac:dyDescent="0.2">
      <c r="A5" s="1">
        <v>43922</v>
      </c>
      <c r="B5">
        <v>3.23</v>
      </c>
    </row>
    <row r="6" spans="1:2" x14ac:dyDescent="0.2">
      <c r="A6" s="1">
        <v>43952</v>
      </c>
      <c r="B6">
        <v>3.22</v>
      </c>
    </row>
    <row r="7" spans="1:2" x14ac:dyDescent="0.2">
      <c r="A7" s="1">
        <v>43983</v>
      </c>
      <c r="B7">
        <v>3.25</v>
      </c>
    </row>
    <row r="8" spans="1:2" x14ac:dyDescent="0.2">
      <c r="A8" s="1">
        <v>44013</v>
      </c>
      <c r="B8">
        <v>3.4</v>
      </c>
    </row>
    <row r="9" spans="1:2" x14ac:dyDescent="0.2">
      <c r="A9" s="1">
        <v>44044</v>
      </c>
      <c r="B9">
        <v>3.22</v>
      </c>
    </row>
    <row r="10" spans="1:2" x14ac:dyDescent="0.2">
      <c r="A10" s="1">
        <v>44075</v>
      </c>
      <c r="B10">
        <v>3.25</v>
      </c>
    </row>
    <row r="11" spans="1:2" x14ac:dyDescent="0.2">
      <c r="A11" s="1">
        <v>44105</v>
      </c>
      <c r="B11">
        <v>3.27</v>
      </c>
    </row>
    <row r="12" spans="1:2" x14ac:dyDescent="0.2">
      <c r="A12" s="1">
        <v>44136</v>
      </c>
      <c r="B12">
        <v>3.29</v>
      </c>
    </row>
    <row r="13" spans="1:2" x14ac:dyDescent="0.2">
      <c r="A13" s="1">
        <v>44166</v>
      </c>
      <c r="B13">
        <v>3.28</v>
      </c>
    </row>
    <row r="14" spans="1:2" x14ac:dyDescent="0.2">
      <c r="A14" s="1">
        <v>44197</v>
      </c>
      <c r="B14">
        <v>3.28</v>
      </c>
    </row>
    <row r="15" spans="1:2" x14ac:dyDescent="0.2">
      <c r="A15" s="1">
        <v>44228</v>
      </c>
      <c r="B15">
        <v>3.29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6"/>
  <sheetViews>
    <sheetView rightToLeft="1" workbookViewId="0">
      <selection activeCell="B9" sqref="B9"/>
    </sheetView>
  </sheetViews>
  <sheetFormatPr defaultRowHeight="14.25" x14ac:dyDescent="0.2"/>
  <cols>
    <col min="2" max="2" width="13" bestFit="1" customWidth="1"/>
    <col min="3" max="3" width="10.375" bestFit="1" customWidth="1"/>
  </cols>
  <sheetData>
    <row r="1" spans="1:3" s="2" customFormat="1" ht="15" x14ac:dyDescent="0.25">
      <c r="A1" s="3" t="s">
        <v>87</v>
      </c>
      <c r="B1" s="3" t="s">
        <v>88</v>
      </c>
      <c r="C1" s="3" t="s">
        <v>89</v>
      </c>
    </row>
    <row r="2" spans="1:3" x14ac:dyDescent="0.2">
      <c r="A2" s="5">
        <v>2016</v>
      </c>
      <c r="B2" s="7">
        <v>567000</v>
      </c>
      <c r="C2" s="7">
        <v>456890</v>
      </c>
    </row>
    <row r="3" spans="1:3" x14ac:dyDescent="0.2">
      <c r="A3" s="5">
        <v>2017</v>
      </c>
      <c r="B3" s="7">
        <v>634570</v>
      </c>
      <c r="C3" s="7">
        <v>533240</v>
      </c>
    </row>
    <row r="4" spans="1:3" x14ac:dyDescent="0.2">
      <c r="A4" s="5">
        <v>2018</v>
      </c>
      <c r="B4" s="7">
        <v>617890</v>
      </c>
      <c r="C4" s="7">
        <v>488770</v>
      </c>
    </row>
    <row r="5" spans="1:3" x14ac:dyDescent="0.2">
      <c r="A5" s="5">
        <v>2019</v>
      </c>
      <c r="B5" s="7">
        <v>499500</v>
      </c>
      <c r="C5" s="7">
        <v>348090</v>
      </c>
    </row>
    <row r="6" spans="1:3" x14ac:dyDescent="0.2">
      <c r="A6" s="5">
        <v>2020</v>
      </c>
      <c r="B6" s="7">
        <v>512400</v>
      </c>
      <c r="C6" s="7">
        <v>466400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4</vt:i4>
      </vt:variant>
    </vt:vector>
  </HeadingPairs>
  <TitlesOfParts>
    <vt:vector size="4" baseType="lpstr">
      <vt:lpstr>משכורת</vt:lpstr>
      <vt:lpstr>ניהול נכסים</vt:lpstr>
      <vt:lpstr>לוח סילוקין</vt:lpstr>
      <vt:lpstr>דוח רווח והפסד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upshefa@gmail.com</dc:creator>
  <cp:lastModifiedBy>102</cp:lastModifiedBy>
  <dcterms:created xsi:type="dcterms:W3CDTF">2021-05-11T18:38:26Z</dcterms:created>
  <dcterms:modified xsi:type="dcterms:W3CDTF">2023-06-08T20:04:10Z</dcterms:modified>
</cp:coreProperties>
</file>