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131"/>
  <workbookPr/>
  <mc:AlternateContent xmlns:mc="http://schemas.openxmlformats.org/markup-compatibility/2006">
    <mc:Choice Requires="x15">
      <x15ac:absPath xmlns:x15ac="http://schemas.microsoft.com/office/spreadsheetml/2010/11/ac" url="https://d.docs.live.net/427fcb056f061514/שולחן העבודה/"/>
    </mc:Choice>
  </mc:AlternateContent>
  <xr:revisionPtr revIDLastSave="0" documentId="8_{C372CF5E-C80C-4DE0-A378-FC7ADCED743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מחירון ברסלב" sheetId="4" r:id="rId1"/>
  </sheets>
  <definedNames>
    <definedName name="גג">'מחירון ברסלב'!$N$6</definedName>
    <definedName name="מטר">'מחירון ברסלב'!$AA$3</definedName>
    <definedName name="מר">'מחירון ברסלב'!$N$4</definedName>
    <definedName name="מרפסת">'מחירון ברסלב'!$N$5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90" i="4" l="1"/>
  <c r="J90" i="4" s="1"/>
  <c r="I91" i="4"/>
  <c r="I95" i="4"/>
  <c r="J95" i="4" s="1"/>
  <c r="I94" i="4"/>
  <c r="J94" i="4" s="1"/>
  <c r="I93" i="4"/>
  <c r="J93" i="4" s="1"/>
  <c r="J91" i="4"/>
  <c r="I49" i="4"/>
  <c r="I48" i="4"/>
  <c r="I47" i="4"/>
  <c r="I46" i="4"/>
  <c r="I5" i="4"/>
  <c r="I4" i="4"/>
  <c r="I2" i="4"/>
  <c r="I96" i="4"/>
  <c r="J96" i="4" s="1"/>
  <c r="I97" i="4"/>
  <c r="J97" i="4" s="1"/>
  <c r="I98" i="4"/>
  <c r="J98" i="4" s="1"/>
  <c r="I99" i="4"/>
  <c r="J99" i="4"/>
  <c r="I100" i="4"/>
  <c r="J100" i="4" s="1"/>
  <c r="I101" i="4"/>
  <c r="J101" i="4" s="1"/>
  <c r="I22" i="4"/>
  <c r="I92" i="4" l="1"/>
  <c r="J92" i="4" s="1"/>
  <c r="I81" i="4"/>
  <c r="J81" i="4" s="1"/>
  <c r="I82" i="4"/>
  <c r="J82" i="4" s="1"/>
  <c r="I83" i="4"/>
  <c r="J83" i="4" s="1"/>
  <c r="I84" i="4"/>
  <c r="J84" i="4" s="1"/>
  <c r="I85" i="4"/>
  <c r="J85" i="4" s="1"/>
  <c r="J49" i="4"/>
  <c r="J48" i="4"/>
  <c r="J47" i="4"/>
  <c r="J5" i="4"/>
  <c r="J4" i="4"/>
  <c r="I3" i="4"/>
  <c r="J3" i="4" s="1"/>
  <c r="J2" i="4"/>
  <c r="I127" i="4"/>
  <c r="J127" i="4" s="1"/>
  <c r="I128" i="4"/>
  <c r="J128" i="4" s="1"/>
  <c r="I129" i="4"/>
  <c r="J129" i="4" s="1"/>
  <c r="I126" i="4"/>
  <c r="J126" i="4" s="1"/>
  <c r="I51" i="4"/>
  <c r="J51" i="4" s="1"/>
  <c r="I52" i="4"/>
  <c r="J52" i="4" s="1"/>
  <c r="I53" i="4"/>
  <c r="J53" i="4" s="1"/>
  <c r="I54" i="4"/>
  <c r="J54" i="4" s="1"/>
  <c r="I55" i="4"/>
  <c r="J55" i="4" s="1"/>
  <c r="I56" i="4"/>
  <c r="J56" i="4" s="1"/>
  <c r="I57" i="4"/>
  <c r="J57" i="4" s="1"/>
  <c r="I58" i="4"/>
  <c r="J58" i="4" s="1"/>
  <c r="I59" i="4"/>
  <c r="J59" i="4" s="1"/>
  <c r="I60" i="4"/>
  <c r="J60" i="4" s="1"/>
  <c r="I61" i="4"/>
  <c r="J61" i="4" s="1"/>
  <c r="I62" i="4"/>
  <c r="J62" i="4" s="1"/>
  <c r="I63" i="4"/>
  <c r="J63" i="4" s="1"/>
  <c r="I64" i="4"/>
  <c r="J64" i="4" s="1"/>
  <c r="I65" i="4"/>
  <c r="J65" i="4" s="1"/>
  <c r="I66" i="4"/>
  <c r="J66" i="4" s="1"/>
  <c r="I67" i="4"/>
  <c r="J67" i="4" s="1"/>
  <c r="I68" i="4"/>
  <c r="J68" i="4" s="1"/>
  <c r="I69" i="4"/>
  <c r="J69" i="4" s="1"/>
  <c r="I70" i="4"/>
  <c r="J70" i="4" s="1"/>
  <c r="I71" i="4"/>
  <c r="J71" i="4" s="1"/>
  <c r="I72" i="4"/>
  <c r="J72" i="4" s="1"/>
  <c r="I73" i="4"/>
  <c r="J73" i="4" s="1"/>
  <c r="I74" i="4"/>
  <c r="J74" i="4" s="1"/>
  <c r="I75" i="4"/>
  <c r="J75" i="4" s="1"/>
  <c r="I76" i="4"/>
  <c r="J76" i="4" s="1"/>
  <c r="I77" i="4"/>
  <c r="J77" i="4" s="1"/>
  <c r="I78" i="4"/>
  <c r="J78" i="4" s="1"/>
  <c r="I79" i="4"/>
  <c r="J79" i="4" s="1"/>
  <c r="I80" i="4"/>
  <c r="J80" i="4" s="1"/>
  <c r="I102" i="4"/>
  <c r="J102" i="4" s="1"/>
  <c r="I103" i="4"/>
  <c r="J103" i="4" s="1"/>
  <c r="I104" i="4"/>
  <c r="J104" i="4" s="1"/>
  <c r="I105" i="4"/>
  <c r="J105" i="4" s="1"/>
  <c r="I106" i="4"/>
  <c r="J106" i="4" s="1"/>
  <c r="I107" i="4"/>
  <c r="J107" i="4" s="1"/>
  <c r="I108" i="4"/>
  <c r="J108" i="4" s="1"/>
  <c r="I109" i="4"/>
  <c r="J109" i="4" s="1"/>
  <c r="I110" i="4"/>
  <c r="J110" i="4" s="1"/>
  <c r="I111" i="4"/>
  <c r="J111" i="4" s="1"/>
  <c r="I112" i="4"/>
  <c r="J112" i="4" s="1"/>
  <c r="I113" i="4"/>
  <c r="J113" i="4" s="1"/>
  <c r="I114" i="4"/>
  <c r="J114" i="4" s="1"/>
  <c r="I115" i="4"/>
  <c r="J115" i="4" s="1"/>
  <c r="I116" i="4"/>
  <c r="J116" i="4" s="1"/>
  <c r="I117" i="4"/>
  <c r="J117" i="4" s="1"/>
  <c r="I118" i="4"/>
  <c r="J118" i="4" s="1"/>
  <c r="I119" i="4"/>
  <c r="J119" i="4" s="1"/>
  <c r="I120" i="4"/>
  <c r="J120" i="4" s="1"/>
  <c r="I121" i="4"/>
  <c r="J121" i="4" s="1"/>
  <c r="I122" i="4"/>
  <c r="J122" i="4" s="1"/>
  <c r="I123" i="4"/>
  <c r="J123" i="4" s="1"/>
  <c r="I124" i="4"/>
  <c r="J124" i="4" s="1"/>
  <c r="I125" i="4"/>
  <c r="J125" i="4" s="1"/>
  <c r="I50" i="4"/>
  <c r="J50" i="4" s="1"/>
  <c r="I39" i="4"/>
  <c r="J39" i="4" s="1"/>
  <c r="I40" i="4"/>
  <c r="J40" i="4" s="1"/>
  <c r="I41" i="4"/>
  <c r="J41" i="4" s="1"/>
  <c r="I38" i="4"/>
  <c r="J38" i="4" s="1"/>
  <c r="I7" i="4"/>
  <c r="J7" i="4" s="1"/>
  <c r="I8" i="4"/>
  <c r="J8" i="4" s="1"/>
  <c r="I9" i="4"/>
  <c r="J9" i="4" s="1"/>
  <c r="I10" i="4"/>
  <c r="J10" i="4" s="1"/>
  <c r="I11" i="4"/>
  <c r="J11" i="4" s="1"/>
  <c r="I12" i="4"/>
  <c r="J12" i="4" s="1"/>
  <c r="I13" i="4"/>
  <c r="J13" i="4" s="1"/>
  <c r="I14" i="4"/>
  <c r="J14" i="4" s="1"/>
  <c r="I15" i="4"/>
  <c r="J15" i="4" s="1"/>
  <c r="I16" i="4"/>
  <c r="J16" i="4" s="1"/>
  <c r="I17" i="4"/>
  <c r="J17" i="4" s="1"/>
  <c r="I18" i="4"/>
  <c r="J18" i="4" s="1"/>
  <c r="I19" i="4"/>
  <c r="J19" i="4" s="1"/>
  <c r="I20" i="4"/>
  <c r="J20" i="4" s="1"/>
  <c r="I21" i="4"/>
  <c r="J21" i="4" s="1"/>
  <c r="J22" i="4"/>
  <c r="I23" i="4"/>
  <c r="J23" i="4" s="1"/>
  <c r="I24" i="4"/>
  <c r="J24" i="4" s="1"/>
  <c r="I25" i="4"/>
  <c r="J25" i="4" s="1"/>
  <c r="I26" i="4"/>
  <c r="J26" i="4" s="1"/>
  <c r="I27" i="4"/>
  <c r="J27" i="4" s="1"/>
  <c r="I28" i="4"/>
  <c r="J28" i="4" s="1"/>
  <c r="I29" i="4"/>
  <c r="J29" i="4" s="1"/>
  <c r="I30" i="4"/>
  <c r="J30" i="4" s="1"/>
  <c r="I31" i="4"/>
  <c r="J31" i="4" s="1"/>
  <c r="I32" i="4"/>
  <c r="J32" i="4" s="1"/>
  <c r="I33" i="4"/>
  <c r="J33" i="4" s="1"/>
  <c r="I34" i="4"/>
  <c r="J34" i="4" s="1"/>
  <c r="I35" i="4"/>
  <c r="J35" i="4" s="1"/>
  <c r="I36" i="4"/>
  <c r="J36" i="4" s="1"/>
  <c r="I37" i="4"/>
  <c r="J37" i="4" s="1"/>
  <c r="I6" i="4"/>
  <c r="J6" i="4" s="1"/>
  <c r="J130" i="4" l="1"/>
  <c r="I130" i="4"/>
  <c r="I42" i="4"/>
  <c r="J46" i="4"/>
  <c r="J86" i="4" s="1"/>
  <c r="I86" i="4"/>
  <c r="J42" i="4"/>
</calcChain>
</file>

<file path=xl/sharedStrings.xml><?xml version="1.0" encoding="utf-8"?>
<sst xmlns="http://schemas.openxmlformats.org/spreadsheetml/2006/main" count="290" uniqueCount="19">
  <si>
    <t>קומה</t>
  </si>
  <si>
    <t xml:space="preserve">מס דירה </t>
  </si>
  <si>
    <t>צד</t>
  </si>
  <si>
    <t>חדרים</t>
  </si>
  <si>
    <t>נוף</t>
  </si>
  <si>
    <t>חזית</t>
  </si>
  <si>
    <t>כניסה</t>
  </si>
  <si>
    <t>גג</t>
  </si>
  <si>
    <t>מיקום</t>
  </si>
  <si>
    <t>נמכר צמוד לדירה</t>
  </si>
  <si>
    <t>מרפסת עפ"י תכנית</t>
  </si>
  <si>
    <t>חצרות</t>
  </si>
  <si>
    <t>מ"ר בנוי</t>
  </si>
  <si>
    <t>מחיר משוקלל מחירון</t>
  </si>
  <si>
    <t>מחיר לסקיצה</t>
  </si>
  <si>
    <t>אופציה 10מ"ר</t>
  </si>
  <si>
    <t>בנין 3 קרית דושינסקי</t>
  </si>
  <si>
    <t>בנין 4 קרית דושינסקי</t>
  </si>
  <si>
    <t>בנין 5 קרית דושינסקי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</si>
</sst>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₪&quot;\ #,##0.00"/>
  </numFmts>
  <fonts count="4" x14ac:knownFonts="1">
    <font>
      <sz val="11"/>
      <color theme="1"/>
      <name val="Arial"/>
      <family val="2"/>
      <charset val="177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charset val="177"/>
      <scheme val="minor"/>
    </font>
    <font>
      <sz val="11"/>
      <name val="Arial"/>
      <family val="2"/>
      <charset val="177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</cellStyleXfs>
  <cellXfs count="52">
    <xf numFmtId="0" fontId="0" fillId="0" borderId="0" xfId="0"/>
    <xf numFmtId="0" fontId="0" fillId="0" borderId="1" xfId="0" applyFill="1" applyBorder="1"/>
    <xf numFmtId="0" fontId="0" fillId="0" borderId="1" xfId="0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/>
    </xf>
    <xf numFmtId="0" fontId="0" fillId="0" borderId="1" xfId="0" applyBorder="1"/>
    <xf numFmtId="0" fontId="0" fillId="0" borderId="5" xfId="0" applyFill="1" applyBorder="1"/>
    <xf numFmtId="0" fontId="0" fillId="0" borderId="8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/>
    </xf>
    <xf numFmtId="0" fontId="0" fillId="0" borderId="8" xfId="0" applyFill="1" applyBorder="1"/>
    <xf numFmtId="0" fontId="0" fillId="0" borderId="16" xfId="0" applyFill="1" applyBorder="1"/>
    <xf numFmtId="0" fontId="0" fillId="0" borderId="13" xfId="0" applyFill="1" applyBorder="1"/>
    <xf numFmtId="0" fontId="0" fillId="0" borderId="14" xfId="0" applyFill="1" applyBorder="1"/>
    <xf numFmtId="0" fontId="0" fillId="0" borderId="10" xfId="0" applyFill="1" applyBorder="1"/>
    <xf numFmtId="0" fontId="0" fillId="0" borderId="11" xfId="0" applyFill="1" applyBorder="1"/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3" xfId="0" applyBorder="1"/>
    <xf numFmtId="0" fontId="0" fillId="0" borderId="10" xfId="0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0" xfId="0" applyFill="1"/>
    <xf numFmtId="0" fontId="2" fillId="0" borderId="16" xfId="2" applyFill="1" applyBorder="1"/>
    <xf numFmtId="164" fontId="0" fillId="0" borderId="0" xfId="0" applyNumberFormat="1" applyFill="1"/>
    <xf numFmtId="0" fontId="0" fillId="0" borderId="4" xfId="0" applyFill="1" applyBorder="1" applyAlignment="1">
      <alignment horizontal="center"/>
    </xf>
    <xf numFmtId="0" fontId="0" fillId="0" borderId="4" xfId="0" applyFill="1" applyBorder="1"/>
    <xf numFmtId="0" fontId="0" fillId="0" borderId="4" xfId="0" applyFill="1" applyBorder="1" applyAlignment="1"/>
    <xf numFmtId="0" fontId="0" fillId="0" borderId="18" xfId="0" applyFill="1" applyBorder="1"/>
    <xf numFmtId="0" fontId="1" fillId="2" borderId="1" xfId="0" applyFont="1" applyFill="1" applyBorder="1"/>
    <xf numFmtId="164" fontId="1" fillId="2" borderId="1" xfId="0" applyNumberFormat="1" applyFont="1" applyFill="1" applyBorder="1"/>
    <xf numFmtId="164" fontId="1" fillId="2" borderId="2" xfId="0" applyNumberFormat="1" applyFont="1" applyFill="1" applyBorder="1"/>
    <xf numFmtId="164" fontId="0" fillId="0" borderId="19" xfId="0" applyNumberFormat="1" applyFill="1" applyBorder="1"/>
    <xf numFmtId="164" fontId="0" fillId="0" borderId="20" xfId="0" applyNumberFormat="1" applyFill="1" applyBorder="1"/>
    <xf numFmtId="164" fontId="0" fillId="0" borderId="1" xfId="0" applyNumberFormat="1" applyFill="1" applyBorder="1"/>
    <xf numFmtId="0" fontId="3" fillId="3" borderId="1" xfId="1" applyFont="1" applyFill="1" applyBorder="1"/>
    <xf numFmtId="0" fontId="3" fillId="3" borderId="10" xfId="1" applyFont="1" applyFill="1" applyBorder="1"/>
    <xf numFmtId="0" fontId="0" fillId="0" borderId="8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15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0" fillId="0" borderId="17" xfId="0" applyFill="1" applyBorder="1" applyAlignment="1">
      <alignment horizontal="center" vertical="center" wrapText="1"/>
    </xf>
    <xf numFmtId="0" fontId="1" fillId="2" borderId="4" xfId="0" applyFont="1" applyFill="1" applyBorder="1"/>
  </cellXfs>
  <cellStyles count="3">
    <cellStyle name="Normal" xfId="0" builtinId="0"/>
    <cellStyle name="הדגשה2" xfId="1" builtinId="33"/>
    <cellStyle name="הדגשה5" xfId="2" builtin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81"/>
  <sheetViews>
    <sheetView rightToLeft="1" tabSelected="1" zoomScale="184" zoomScaleNormal="184" workbookViewId="0">
      <selection sqref="A1:A1048576"/>
    </sheetView>
  </sheetViews>
  <sheetFormatPr defaultRowHeight="14.25" x14ac:dyDescent="0.2"/>
  <cols>
    <col min="1" max="1" width="10" style="22" customWidth="1"/>
    <col min="2" max="2" width="20.125" style="22" customWidth="1"/>
    <col min="3" max="3" width="9" style="22" customWidth="1"/>
    <col min="4" max="4" width="8.625" style="22" customWidth="1"/>
    <col min="5" max="5" width="7.75" style="22" customWidth="1"/>
    <col min="6" max="6" width="16.75" style="22" customWidth="1"/>
    <col min="7" max="7" width="9" style="22"/>
    <col min="8" max="8" width="9.375" style="22" bestFit="1" customWidth="1"/>
    <col min="9" max="9" width="15.875" style="24" customWidth="1"/>
    <col min="10" max="10" width="17.875" style="1" customWidth="1"/>
    <col min="11" max="11" width="11.625" style="22" customWidth="1"/>
    <col min="12" max="16384" width="9" style="22"/>
  </cols>
  <sheetData>
    <row r="1" spans="1:14" ht="15" x14ac:dyDescent="0.25">
      <c r="A1" s="29" t="s">
        <v>0</v>
      </c>
      <c r="B1" s="29" t="s">
        <v>8</v>
      </c>
      <c r="C1" s="29" t="s">
        <v>1</v>
      </c>
      <c r="D1" s="29" t="s">
        <v>2</v>
      </c>
      <c r="E1" s="29" t="s">
        <v>3</v>
      </c>
      <c r="F1" s="29" t="s">
        <v>10</v>
      </c>
      <c r="G1" s="29" t="s">
        <v>11</v>
      </c>
      <c r="H1" s="29" t="s">
        <v>12</v>
      </c>
      <c r="I1" s="31" t="s">
        <v>14</v>
      </c>
      <c r="J1" s="29" t="s">
        <v>13</v>
      </c>
      <c r="K1" s="51" t="s">
        <v>15</v>
      </c>
    </row>
    <row r="2" spans="1:14" x14ac:dyDescent="0.2">
      <c r="A2" s="50">
        <v>-3</v>
      </c>
      <c r="B2" s="6" t="s">
        <v>16</v>
      </c>
      <c r="C2" s="8">
        <v>1</v>
      </c>
      <c r="D2" s="8" t="s">
        <v>4</v>
      </c>
      <c r="E2" s="8">
        <v>4</v>
      </c>
      <c r="F2" s="8">
        <v>6.8</v>
      </c>
      <c r="G2" s="35">
        <v>77.7</v>
      </c>
      <c r="H2" s="28">
        <v>91.5</v>
      </c>
      <c r="I2" s="32">
        <f>H2*מר+50000</f>
        <v>923825</v>
      </c>
      <c r="J2" s="34">
        <f>I2+10000</f>
        <v>933825</v>
      </c>
    </row>
    <row r="3" spans="1:14" x14ac:dyDescent="0.2">
      <c r="A3" s="47"/>
      <c r="B3" s="6" t="s">
        <v>16</v>
      </c>
      <c r="C3" s="1">
        <v>2</v>
      </c>
      <c r="D3" s="1" t="s">
        <v>4</v>
      </c>
      <c r="E3" s="1">
        <v>5</v>
      </c>
      <c r="F3" s="1">
        <v>6.8</v>
      </c>
      <c r="G3" s="35">
        <v>26.9</v>
      </c>
      <c r="H3" s="9">
        <v>96</v>
      </c>
      <c r="I3" s="33">
        <f>H3*מר+25000</f>
        <v>941800</v>
      </c>
      <c r="J3" s="34">
        <f>I3+10000</f>
        <v>951800</v>
      </c>
    </row>
    <row r="4" spans="1:14" x14ac:dyDescent="0.2">
      <c r="A4" s="47"/>
      <c r="B4" s="6" t="s">
        <v>16</v>
      </c>
      <c r="C4" s="1">
        <v>3</v>
      </c>
      <c r="D4" s="1" t="s">
        <v>5</v>
      </c>
      <c r="E4" s="1">
        <v>3</v>
      </c>
      <c r="F4" s="1"/>
      <c r="G4" s="35">
        <v>15</v>
      </c>
      <c r="H4" s="9">
        <v>77.5</v>
      </c>
      <c r="I4" s="33">
        <f>H4*מר+15000</f>
        <v>755125</v>
      </c>
      <c r="J4" s="34">
        <f>I4</f>
        <v>755125</v>
      </c>
      <c r="K4" s="22">
        <v>10000</v>
      </c>
      <c r="N4" s="22">
        <v>9550</v>
      </c>
    </row>
    <row r="5" spans="1:14" x14ac:dyDescent="0.2">
      <c r="A5" s="47"/>
      <c r="B5" s="6" t="s">
        <v>16</v>
      </c>
      <c r="C5" s="1">
        <v>4</v>
      </c>
      <c r="D5" s="1" t="s">
        <v>5</v>
      </c>
      <c r="E5" s="1">
        <v>3</v>
      </c>
      <c r="F5" s="1"/>
      <c r="G5" s="35">
        <v>38</v>
      </c>
      <c r="H5" s="23">
        <v>70.5</v>
      </c>
      <c r="I5" s="33">
        <f>H5*מר+30000</f>
        <v>703275</v>
      </c>
      <c r="J5" s="34">
        <f t="shared" ref="J5" si="0">I5</f>
        <v>703275</v>
      </c>
      <c r="K5" s="22">
        <v>10000</v>
      </c>
      <c r="N5" s="22">
        <v>3000</v>
      </c>
    </row>
    <row r="6" spans="1:14" x14ac:dyDescent="0.2">
      <c r="A6" s="47">
        <v>-2</v>
      </c>
      <c r="B6" s="6" t="s">
        <v>16</v>
      </c>
      <c r="C6" s="1">
        <v>5</v>
      </c>
      <c r="D6" s="1" t="s">
        <v>4</v>
      </c>
      <c r="E6" s="1">
        <v>4</v>
      </c>
      <c r="F6" s="1">
        <v>21.3</v>
      </c>
      <c r="G6" s="4"/>
      <c r="H6" s="9">
        <v>85</v>
      </c>
      <c r="I6" s="33">
        <f>H6*מר+F6*מרפסת</f>
        <v>875650</v>
      </c>
      <c r="J6" s="34">
        <f>I6+20000</f>
        <v>895650</v>
      </c>
      <c r="K6" s="22">
        <v>10000</v>
      </c>
      <c r="N6" s="22">
        <v>120000</v>
      </c>
    </row>
    <row r="7" spans="1:14" x14ac:dyDescent="0.2">
      <c r="A7" s="47"/>
      <c r="B7" s="6" t="s">
        <v>16</v>
      </c>
      <c r="C7" s="1">
        <v>6</v>
      </c>
      <c r="D7" s="1" t="s">
        <v>4</v>
      </c>
      <c r="E7" s="1">
        <v>4</v>
      </c>
      <c r="F7" s="1">
        <v>20.5</v>
      </c>
      <c r="G7" s="4"/>
      <c r="H7" s="9">
        <v>86</v>
      </c>
      <c r="I7" s="33">
        <f>H7*מר+F7*מרפסת</f>
        <v>882800</v>
      </c>
      <c r="J7" s="34">
        <f t="shared" ref="J7" si="1">I7+20000</f>
        <v>902800</v>
      </c>
      <c r="K7" s="22">
        <v>10000</v>
      </c>
    </row>
    <row r="8" spans="1:14" x14ac:dyDescent="0.2">
      <c r="A8" s="47"/>
      <c r="B8" s="6" t="s">
        <v>16</v>
      </c>
      <c r="C8" s="1">
        <v>7</v>
      </c>
      <c r="D8" s="1" t="s">
        <v>5</v>
      </c>
      <c r="E8" s="1">
        <v>4</v>
      </c>
      <c r="F8" s="1">
        <v>7.5</v>
      </c>
      <c r="G8" s="4"/>
      <c r="H8" s="23">
        <v>86.5</v>
      </c>
      <c r="I8" s="33">
        <f t="shared" ref="I8:I37" si="2">H8*מר+F8*מרפסת</f>
        <v>848575</v>
      </c>
      <c r="J8" s="34">
        <f>I8-20000</f>
        <v>828575</v>
      </c>
      <c r="K8" s="22">
        <v>10000</v>
      </c>
    </row>
    <row r="9" spans="1:14" x14ac:dyDescent="0.2">
      <c r="A9" s="47"/>
      <c r="B9" s="6" t="s">
        <v>16</v>
      </c>
      <c r="C9" s="1">
        <v>8</v>
      </c>
      <c r="D9" s="1" t="s">
        <v>5</v>
      </c>
      <c r="E9" s="1">
        <v>4</v>
      </c>
      <c r="F9" s="1">
        <v>7.5</v>
      </c>
      <c r="G9" s="4"/>
      <c r="H9" s="9">
        <v>86</v>
      </c>
      <c r="I9" s="33">
        <f t="shared" si="2"/>
        <v>843800</v>
      </c>
      <c r="J9" s="34">
        <f>I9-20000</f>
        <v>823800</v>
      </c>
      <c r="K9" s="22">
        <v>10000</v>
      </c>
    </row>
    <row r="10" spans="1:14" x14ac:dyDescent="0.2">
      <c r="A10" s="47">
        <v>-1</v>
      </c>
      <c r="B10" s="6" t="s">
        <v>16</v>
      </c>
      <c r="C10" s="1">
        <v>9</v>
      </c>
      <c r="D10" s="1" t="s">
        <v>4</v>
      </c>
      <c r="E10" s="1">
        <v>4</v>
      </c>
      <c r="F10" s="1">
        <v>4.3</v>
      </c>
      <c r="G10" s="4"/>
      <c r="H10" s="9">
        <v>85</v>
      </c>
      <c r="I10" s="33">
        <f t="shared" si="2"/>
        <v>824650</v>
      </c>
      <c r="J10" s="34">
        <f>I10+20000</f>
        <v>844650</v>
      </c>
      <c r="K10" s="22">
        <v>10000</v>
      </c>
    </row>
    <row r="11" spans="1:14" x14ac:dyDescent="0.2">
      <c r="A11" s="47"/>
      <c r="B11" s="6" t="s">
        <v>16</v>
      </c>
      <c r="C11" s="1">
        <v>10</v>
      </c>
      <c r="D11" s="1" t="s">
        <v>4</v>
      </c>
      <c r="E11" s="1">
        <v>4</v>
      </c>
      <c r="F11" s="1">
        <v>4.3</v>
      </c>
      <c r="G11" s="4"/>
      <c r="H11" s="9">
        <v>86</v>
      </c>
      <c r="I11" s="33">
        <f t="shared" si="2"/>
        <v>834200</v>
      </c>
      <c r="J11" s="34">
        <f t="shared" ref="J11" si="3">I11+20000</f>
        <v>854200</v>
      </c>
      <c r="K11" s="22">
        <v>10000</v>
      </c>
    </row>
    <row r="12" spans="1:14" x14ac:dyDescent="0.2">
      <c r="A12" s="47"/>
      <c r="B12" s="6" t="s">
        <v>16</v>
      </c>
      <c r="C12" s="1">
        <v>11</v>
      </c>
      <c r="D12" s="1" t="s">
        <v>5</v>
      </c>
      <c r="E12" s="1">
        <v>4</v>
      </c>
      <c r="F12" s="1">
        <v>9.1999999999999993</v>
      </c>
      <c r="G12" s="4"/>
      <c r="H12" s="23">
        <v>86.5</v>
      </c>
      <c r="I12" s="33">
        <f t="shared" si="2"/>
        <v>853675</v>
      </c>
      <c r="J12" s="34">
        <f>I12-20000</f>
        <v>833675</v>
      </c>
      <c r="K12" s="22">
        <v>10000</v>
      </c>
    </row>
    <row r="13" spans="1:14" x14ac:dyDescent="0.2">
      <c r="A13" s="47"/>
      <c r="B13" s="6" t="s">
        <v>16</v>
      </c>
      <c r="C13" s="1">
        <v>12</v>
      </c>
      <c r="D13" s="1" t="s">
        <v>5</v>
      </c>
      <c r="E13" s="1">
        <v>4</v>
      </c>
      <c r="F13" s="1">
        <v>7.6</v>
      </c>
      <c r="G13" s="4"/>
      <c r="H13" s="9">
        <v>86</v>
      </c>
      <c r="I13" s="33">
        <f t="shared" si="2"/>
        <v>844100</v>
      </c>
      <c r="J13" s="34">
        <f>I13-20000</f>
        <v>824100</v>
      </c>
      <c r="K13" s="22">
        <v>10000</v>
      </c>
    </row>
    <row r="14" spans="1:14" x14ac:dyDescent="0.2">
      <c r="A14" s="47" t="s">
        <v>6</v>
      </c>
      <c r="B14" s="6" t="s">
        <v>16</v>
      </c>
      <c r="C14" s="1">
        <v>13</v>
      </c>
      <c r="D14" s="1" t="s">
        <v>4</v>
      </c>
      <c r="E14" s="1">
        <v>4</v>
      </c>
      <c r="F14" s="1">
        <v>9.1999999999999993</v>
      </c>
      <c r="G14" s="4"/>
      <c r="H14" s="9">
        <v>85</v>
      </c>
      <c r="I14" s="33">
        <f t="shared" si="2"/>
        <v>839350</v>
      </c>
      <c r="J14" s="34">
        <f>I14+20000</f>
        <v>859350</v>
      </c>
      <c r="K14" s="22">
        <v>10000</v>
      </c>
    </row>
    <row r="15" spans="1:14" x14ac:dyDescent="0.2">
      <c r="A15" s="47"/>
      <c r="B15" s="6" t="s">
        <v>16</v>
      </c>
      <c r="C15" s="1">
        <v>14</v>
      </c>
      <c r="D15" s="1" t="s">
        <v>4</v>
      </c>
      <c r="E15" s="1">
        <v>4</v>
      </c>
      <c r="F15" s="1">
        <v>9.1999999999999993</v>
      </c>
      <c r="G15" s="4"/>
      <c r="H15" s="9">
        <v>86</v>
      </c>
      <c r="I15" s="33">
        <f t="shared" si="2"/>
        <v>848900</v>
      </c>
      <c r="J15" s="34">
        <f t="shared" ref="J15" si="4">I15+20000</f>
        <v>868900</v>
      </c>
      <c r="K15" s="22">
        <v>10000</v>
      </c>
    </row>
    <row r="16" spans="1:14" x14ac:dyDescent="0.2">
      <c r="A16" s="47"/>
      <c r="B16" s="6" t="s">
        <v>16</v>
      </c>
      <c r="C16" s="1">
        <v>15</v>
      </c>
      <c r="D16" s="1" t="s">
        <v>5</v>
      </c>
      <c r="E16" s="1">
        <v>4</v>
      </c>
      <c r="F16" s="1">
        <v>7.5</v>
      </c>
      <c r="G16" s="4"/>
      <c r="H16" s="9">
        <v>86.5</v>
      </c>
      <c r="I16" s="33">
        <f t="shared" si="2"/>
        <v>848575</v>
      </c>
      <c r="J16" s="34">
        <f>I16-20000</f>
        <v>828575</v>
      </c>
    </row>
    <row r="17" spans="1:11" x14ac:dyDescent="0.2">
      <c r="A17" s="47"/>
      <c r="B17" s="6" t="s">
        <v>16</v>
      </c>
      <c r="C17" s="1">
        <v>16</v>
      </c>
      <c r="D17" s="1" t="s">
        <v>5</v>
      </c>
      <c r="E17" s="1">
        <v>3</v>
      </c>
      <c r="F17" s="1">
        <v>5.8</v>
      </c>
      <c r="G17" s="4"/>
      <c r="H17" s="9">
        <v>76</v>
      </c>
      <c r="I17" s="33">
        <f t="shared" si="2"/>
        <v>743200</v>
      </c>
      <c r="J17" s="34">
        <f>I17-20000</f>
        <v>723200</v>
      </c>
    </row>
    <row r="18" spans="1:11" x14ac:dyDescent="0.2">
      <c r="A18" s="47">
        <v>1</v>
      </c>
      <c r="B18" s="6" t="s">
        <v>16</v>
      </c>
      <c r="C18" s="1">
        <v>17</v>
      </c>
      <c r="D18" s="1" t="s">
        <v>4</v>
      </c>
      <c r="E18" s="1">
        <v>4</v>
      </c>
      <c r="F18" s="1">
        <v>7.4</v>
      </c>
      <c r="G18" s="4"/>
      <c r="H18" s="9">
        <v>85</v>
      </c>
      <c r="I18" s="33">
        <f t="shared" si="2"/>
        <v>833950</v>
      </c>
      <c r="J18" s="34">
        <f>I18+25000</f>
        <v>858950</v>
      </c>
      <c r="K18" s="22">
        <v>10000</v>
      </c>
    </row>
    <row r="19" spans="1:11" x14ac:dyDescent="0.2">
      <c r="A19" s="47"/>
      <c r="B19" s="6" t="s">
        <v>16</v>
      </c>
      <c r="C19" s="1">
        <v>18</v>
      </c>
      <c r="D19" s="1" t="s">
        <v>4</v>
      </c>
      <c r="E19" s="1">
        <v>4</v>
      </c>
      <c r="F19" s="1">
        <v>7.4</v>
      </c>
      <c r="G19" s="4"/>
      <c r="H19" s="9">
        <v>86</v>
      </c>
      <c r="I19" s="33">
        <f t="shared" si="2"/>
        <v>843500</v>
      </c>
      <c r="J19" s="34">
        <f>I19+25000</f>
        <v>868500</v>
      </c>
      <c r="K19" s="22">
        <v>10000</v>
      </c>
    </row>
    <row r="20" spans="1:11" x14ac:dyDescent="0.2">
      <c r="A20" s="47"/>
      <c r="B20" s="6" t="s">
        <v>16</v>
      </c>
      <c r="C20" s="1">
        <v>19</v>
      </c>
      <c r="D20" s="1" t="s">
        <v>5</v>
      </c>
      <c r="E20" s="1">
        <v>4</v>
      </c>
      <c r="F20" s="1">
        <v>7.3</v>
      </c>
      <c r="G20" s="4"/>
      <c r="H20" s="23">
        <v>86.5</v>
      </c>
      <c r="I20" s="33">
        <f t="shared" si="2"/>
        <v>847975</v>
      </c>
      <c r="J20" s="34">
        <f>I20-25000</f>
        <v>822975</v>
      </c>
      <c r="K20" s="22">
        <v>10000</v>
      </c>
    </row>
    <row r="21" spans="1:11" x14ac:dyDescent="0.2">
      <c r="A21" s="47"/>
      <c r="B21" s="6" t="s">
        <v>16</v>
      </c>
      <c r="C21" s="1">
        <v>20</v>
      </c>
      <c r="D21" s="1" t="s">
        <v>5</v>
      </c>
      <c r="E21" s="1">
        <v>4</v>
      </c>
      <c r="F21" s="1">
        <v>7.3</v>
      </c>
      <c r="G21" s="4"/>
      <c r="H21" s="9">
        <v>86</v>
      </c>
      <c r="I21" s="33">
        <f t="shared" si="2"/>
        <v>843200</v>
      </c>
      <c r="J21" s="34">
        <f>I21-25000</f>
        <v>818200</v>
      </c>
      <c r="K21" s="22">
        <v>10000</v>
      </c>
    </row>
    <row r="22" spans="1:11" x14ac:dyDescent="0.2">
      <c r="A22" s="47">
        <v>2</v>
      </c>
      <c r="B22" s="6" t="s">
        <v>16</v>
      </c>
      <c r="C22" s="1">
        <v>21</v>
      </c>
      <c r="D22" s="1" t="s">
        <v>4</v>
      </c>
      <c r="E22" s="1">
        <v>4</v>
      </c>
      <c r="F22" s="1">
        <v>7.1</v>
      </c>
      <c r="G22" s="4"/>
      <c r="H22" s="9">
        <v>85</v>
      </c>
      <c r="I22" s="33">
        <f>H22*מר+F22*מרפסת</f>
        <v>833050</v>
      </c>
      <c r="J22" s="34">
        <f>I22+20000</f>
        <v>853050</v>
      </c>
      <c r="K22" s="22">
        <v>10000</v>
      </c>
    </row>
    <row r="23" spans="1:11" x14ac:dyDescent="0.2">
      <c r="A23" s="47"/>
      <c r="B23" s="6" t="s">
        <v>16</v>
      </c>
      <c r="C23" s="1">
        <v>22</v>
      </c>
      <c r="D23" s="1" t="s">
        <v>4</v>
      </c>
      <c r="E23" s="1">
        <v>4</v>
      </c>
      <c r="F23" s="1">
        <v>7.1</v>
      </c>
      <c r="G23" s="4"/>
      <c r="H23" s="9">
        <v>86</v>
      </c>
      <c r="I23" s="33">
        <f t="shared" si="2"/>
        <v>842600</v>
      </c>
      <c r="J23" s="34">
        <f t="shared" ref="J23" si="5">I23+20000</f>
        <v>862600</v>
      </c>
      <c r="K23" s="22">
        <v>10000</v>
      </c>
    </row>
    <row r="24" spans="1:11" x14ac:dyDescent="0.2">
      <c r="A24" s="47"/>
      <c r="B24" s="6" t="s">
        <v>16</v>
      </c>
      <c r="C24" s="1">
        <v>23</v>
      </c>
      <c r="D24" s="1" t="s">
        <v>5</v>
      </c>
      <c r="E24" s="1">
        <v>4</v>
      </c>
      <c r="F24" s="1">
        <v>6.9</v>
      </c>
      <c r="G24" s="4"/>
      <c r="H24" s="23">
        <v>86.5</v>
      </c>
      <c r="I24" s="33">
        <f t="shared" si="2"/>
        <v>846775</v>
      </c>
      <c r="J24" s="34">
        <f>I24-20000</f>
        <v>826775</v>
      </c>
      <c r="K24" s="22">
        <v>10000</v>
      </c>
    </row>
    <row r="25" spans="1:11" x14ac:dyDescent="0.2">
      <c r="A25" s="47"/>
      <c r="B25" s="6" t="s">
        <v>16</v>
      </c>
      <c r="C25" s="1">
        <v>24</v>
      </c>
      <c r="D25" s="1" t="s">
        <v>5</v>
      </c>
      <c r="E25" s="1">
        <v>4</v>
      </c>
      <c r="F25" s="1">
        <v>6.9</v>
      </c>
      <c r="G25" s="4"/>
      <c r="H25" s="9">
        <v>86</v>
      </c>
      <c r="I25" s="33">
        <f t="shared" si="2"/>
        <v>842000</v>
      </c>
      <c r="J25" s="34">
        <f>I25-20000</f>
        <v>822000</v>
      </c>
      <c r="K25" s="22">
        <v>10000</v>
      </c>
    </row>
    <row r="26" spans="1:11" x14ac:dyDescent="0.2">
      <c r="A26" s="47">
        <v>3</v>
      </c>
      <c r="B26" s="6" t="s">
        <v>16</v>
      </c>
      <c r="C26" s="1">
        <v>25</v>
      </c>
      <c r="D26" s="1" t="s">
        <v>4</v>
      </c>
      <c r="E26" s="1">
        <v>4</v>
      </c>
      <c r="F26" s="1">
        <v>7.3</v>
      </c>
      <c r="G26" s="4"/>
      <c r="H26" s="9">
        <v>85</v>
      </c>
      <c r="I26" s="33">
        <f t="shared" si="2"/>
        <v>833650</v>
      </c>
      <c r="J26" s="34">
        <f>I26+15000</f>
        <v>848650</v>
      </c>
      <c r="K26" s="22">
        <v>10000</v>
      </c>
    </row>
    <row r="27" spans="1:11" x14ac:dyDescent="0.2">
      <c r="A27" s="47"/>
      <c r="B27" s="6" t="s">
        <v>16</v>
      </c>
      <c r="C27" s="1">
        <v>26</v>
      </c>
      <c r="D27" s="1" t="s">
        <v>4</v>
      </c>
      <c r="E27" s="1">
        <v>4</v>
      </c>
      <c r="F27" s="1">
        <v>8.1</v>
      </c>
      <c r="G27" s="4"/>
      <c r="H27" s="9">
        <v>86</v>
      </c>
      <c r="I27" s="33">
        <f t="shared" si="2"/>
        <v>845600</v>
      </c>
      <c r="J27" s="34">
        <f t="shared" ref="J27" si="6">I27+15000</f>
        <v>860600</v>
      </c>
      <c r="K27" s="22">
        <v>10000</v>
      </c>
    </row>
    <row r="28" spans="1:11" x14ac:dyDescent="0.2">
      <c r="A28" s="47"/>
      <c r="B28" s="6" t="s">
        <v>16</v>
      </c>
      <c r="C28" s="1">
        <v>27</v>
      </c>
      <c r="D28" s="1" t="s">
        <v>5</v>
      </c>
      <c r="E28" s="1">
        <v>3</v>
      </c>
      <c r="F28" s="1">
        <v>12.2</v>
      </c>
      <c r="G28" s="4"/>
      <c r="H28" s="23">
        <v>74.5</v>
      </c>
      <c r="I28" s="33">
        <f t="shared" si="2"/>
        <v>748075</v>
      </c>
      <c r="J28" s="34">
        <f>I28-20000</f>
        <v>728075</v>
      </c>
      <c r="K28" s="22">
        <v>10000</v>
      </c>
    </row>
    <row r="29" spans="1:11" x14ac:dyDescent="0.2">
      <c r="A29" s="47"/>
      <c r="B29" s="6" t="s">
        <v>16</v>
      </c>
      <c r="C29" s="1">
        <v>28</v>
      </c>
      <c r="D29" s="1" t="s">
        <v>5</v>
      </c>
      <c r="E29" s="1">
        <v>3</v>
      </c>
      <c r="F29" s="1">
        <v>12</v>
      </c>
      <c r="G29" s="4"/>
      <c r="H29" s="9">
        <v>74</v>
      </c>
      <c r="I29" s="33">
        <f t="shared" si="2"/>
        <v>742700</v>
      </c>
      <c r="J29" s="34">
        <f>I29-20000</f>
        <v>722700</v>
      </c>
      <c r="K29" s="22">
        <v>10000</v>
      </c>
    </row>
    <row r="30" spans="1:11" x14ac:dyDescent="0.2">
      <c r="A30" s="47">
        <v>4</v>
      </c>
      <c r="B30" s="6" t="s">
        <v>16</v>
      </c>
      <c r="C30" s="1">
        <v>29</v>
      </c>
      <c r="D30" s="1" t="s">
        <v>4</v>
      </c>
      <c r="E30" s="1">
        <v>4</v>
      </c>
      <c r="F30" s="1">
        <v>7.1</v>
      </c>
      <c r="G30" s="4"/>
      <c r="H30" s="9">
        <v>85</v>
      </c>
      <c r="I30" s="33">
        <f t="shared" si="2"/>
        <v>833050</v>
      </c>
      <c r="J30" s="34">
        <f>I30+15000</f>
        <v>848050</v>
      </c>
      <c r="K30" s="22">
        <v>10000</v>
      </c>
    </row>
    <row r="31" spans="1:11" x14ac:dyDescent="0.2">
      <c r="A31" s="47"/>
      <c r="B31" s="6" t="s">
        <v>16</v>
      </c>
      <c r="C31" s="1">
        <v>30</v>
      </c>
      <c r="D31" s="1" t="s">
        <v>4</v>
      </c>
      <c r="E31" s="1">
        <v>4</v>
      </c>
      <c r="F31" s="1">
        <v>7.9</v>
      </c>
      <c r="G31" s="4"/>
      <c r="H31" s="9">
        <v>86</v>
      </c>
      <c r="I31" s="33">
        <f t="shared" si="2"/>
        <v>845000</v>
      </c>
      <c r="J31" s="34">
        <f>I31+15000</f>
        <v>860000</v>
      </c>
      <c r="K31" s="22">
        <v>10000</v>
      </c>
    </row>
    <row r="32" spans="1:11" x14ac:dyDescent="0.2">
      <c r="A32" s="47"/>
      <c r="B32" s="6" t="s">
        <v>16</v>
      </c>
      <c r="C32" s="1">
        <v>31</v>
      </c>
      <c r="D32" s="1" t="s">
        <v>5</v>
      </c>
      <c r="E32" s="1">
        <v>3</v>
      </c>
      <c r="F32" s="1">
        <v>6.8</v>
      </c>
      <c r="G32" s="4"/>
      <c r="H32" s="23">
        <v>74.5</v>
      </c>
      <c r="I32" s="33">
        <f t="shared" si="2"/>
        <v>731875</v>
      </c>
      <c r="J32" s="34">
        <f>I32-20000</f>
        <v>711875</v>
      </c>
      <c r="K32" s="22">
        <v>10000</v>
      </c>
    </row>
    <row r="33" spans="1:11" x14ac:dyDescent="0.2">
      <c r="A33" s="47"/>
      <c r="B33" s="6" t="s">
        <v>16</v>
      </c>
      <c r="C33" s="1">
        <v>32</v>
      </c>
      <c r="D33" s="1" t="s">
        <v>5</v>
      </c>
      <c r="E33" s="1">
        <v>3</v>
      </c>
      <c r="F33" s="1">
        <v>6.9</v>
      </c>
      <c r="G33" s="4"/>
      <c r="H33" s="9">
        <v>74</v>
      </c>
      <c r="I33" s="33">
        <f t="shared" si="2"/>
        <v>727400</v>
      </c>
      <c r="J33" s="34">
        <f>I33-20000</f>
        <v>707400</v>
      </c>
      <c r="K33" s="22">
        <v>10000</v>
      </c>
    </row>
    <row r="34" spans="1:11" x14ac:dyDescent="0.2">
      <c r="A34" s="47">
        <v>5</v>
      </c>
      <c r="B34" s="6" t="s">
        <v>16</v>
      </c>
      <c r="C34" s="1">
        <v>33</v>
      </c>
      <c r="D34" s="1" t="s">
        <v>4</v>
      </c>
      <c r="E34" s="1">
        <v>4</v>
      </c>
      <c r="F34" s="1">
        <v>7.1</v>
      </c>
      <c r="G34" s="4"/>
      <c r="H34" s="9">
        <v>85</v>
      </c>
      <c r="I34" s="33">
        <f t="shared" si="2"/>
        <v>833050</v>
      </c>
      <c r="J34" s="34">
        <f>I34+20000</f>
        <v>853050</v>
      </c>
      <c r="K34" s="22">
        <v>10000</v>
      </c>
    </row>
    <row r="35" spans="1:11" x14ac:dyDescent="0.2">
      <c r="A35" s="47"/>
      <c r="B35" s="6" t="s">
        <v>16</v>
      </c>
      <c r="C35" s="1">
        <v>34</v>
      </c>
      <c r="D35" s="1" t="s">
        <v>4</v>
      </c>
      <c r="E35" s="1">
        <v>4</v>
      </c>
      <c r="F35" s="1">
        <v>7.1</v>
      </c>
      <c r="G35" s="4"/>
      <c r="H35" s="9">
        <v>86</v>
      </c>
      <c r="I35" s="33">
        <f t="shared" si="2"/>
        <v>842600</v>
      </c>
      <c r="J35" s="34">
        <f t="shared" ref="J35" si="7">I35+20000</f>
        <v>862600</v>
      </c>
      <c r="K35" s="22">
        <v>10000</v>
      </c>
    </row>
    <row r="36" spans="1:11" x14ac:dyDescent="0.2">
      <c r="A36" s="47"/>
      <c r="B36" s="6" t="s">
        <v>16</v>
      </c>
      <c r="C36" s="1">
        <v>35</v>
      </c>
      <c r="D36" s="1" t="s">
        <v>5</v>
      </c>
      <c r="E36" s="1">
        <v>3</v>
      </c>
      <c r="F36" s="1">
        <v>6.5</v>
      </c>
      <c r="G36" s="4"/>
      <c r="H36" s="23">
        <v>74</v>
      </c>
      <c r="I36" s="33">
        <f t="shared" si="2"/>
        <v>726200</v>
      </c>
      <c r="J36" s="34">
        <f>I36-20000</f>
        <v>706200</v>
      </c>
      <c r="K36" s="22">
        <v>10000</v>
      </c>
    </row>
    <row r="37" spans="1:11" x14ac:dyDescent="0.2">
      <c r="A37" s="47"/>
      <c r="B37" s="6" t="s">
        <v>16</v>
      </c>
      <c r="C37" s="1">
        <v>36</v>
      </c>
      <c r="D37" s="1" t="s">
        <v>5</v>
      </c>
      <c r="E37" s="1">
        <v>3</v>
      </c>
      <c r="F37" s="1">
        <v>6.2</v>
      </c>
      <c r="G37" s="4"/>
      <c r="H37" s="9">
        <v>74</v>
      </c>
      <c r="I37" s="33">
        <f t="shared" si="2"/>
        <v>725300</v>
      </c>
      <c r="J37" s="34">
        <f>I37-20000</f>
        <v>705300</v>
      </c>
      <c r="K37" s="22">
        <v>10000</v>
      </c>
    </row>
    <row r="38" spans="1:11" x14ac:dyDescent="0.2">
      <c r="A38" s="47">
        <v>6</v>
      </c>
      <c r="B38" s="6" t="s">
        <v>16</v>
      </c>
      <c r="C38" s="1">
        <v>37</v>
      </c>
      <c r="D38" s="1" t="s">
        <v>4</v>
      </c>
      <c r="E38" s="1">
        <v>4</v>
      </c>
      <c r="F38" s="1">
        <v>9.1999999999999993</v>
      </c>
      <c r="G38" s="4"/>
      <c r="H38" s="9">
        <v>85</v>
      </c>
      <c r="I38" s="33">
        <f>H38*מר+F38*מרפסת+120000</f>
        <v>959350</v>
      </c>
      <c r="J38" s="34">
        <f>I38+20000</f>
        <v>979350</v>
      </c>
      <c r="K38" s="22">
        <v>10000</v>
      </c>
    </row>
    <row r="39" spans="1:11" x14ac:dyDescent="0.2">
      <c r="A39" s="47"/>
      <c r="B39" s="6" t="s">
        <v>16</v>
      </c>
      <c r="C39" s="1">
        <v>38</v>
      </c>
      <c r="D39" s="1" t="s">
        <v>4</v>
      </c>
      <c r="E39" s="1">
        <v>4</v>
      </c>
      <c r="F39" s="1">
        <v>8.5</v>
      </c>
      <c r="G39" s="4"/>
      <c r="H39" s="9">
        <v>86</v>
      </c>
      <c r="I39" s="33">
        <f>H39*מר+F39*מרפסת+120000</f>
        <v>966800</v>
      </c>
      <c r="J39" s="34">
        <f t="shared" ref="J39" si="8">I39+20000</f>
        <v>986800</v>
      </c>
      <c r="K39" s="22">
        <v>10000</v>
      </c>
    </row>
    <row r="40" spans="1:11" x14ac:dyDescent="0.2">
      <c r="A40" s="47"/>
      <c r="B40" s="6" t="s">
        <v>16</v>
      </c>
      <c r="C40" s="1">
        <v>39</v>
      </c>
      <c r="D40" s="1" t="s">
        <v>5</v>
      </c>
      <c r="E40" s="1">
        <v>3</v>
      </c>
      <c r="F40" s="1">
        <v>6.6</v>
      </c>
      <c r="G40" s="4"/>
      <c r="H40" s="23">
        <v>74</v>
      </c>
      <c r="I40" s="33">
        <f>H40*מר+F40*מרפסת+120000</f>
        <v>846500</v>
      </c>
      <c r="J40" s="34">
        <f>I40-20000</f>
        <v>826500</v>
      </c>
      <c r="K40" s="22">
        <v>10000</v>
      </c>
    </row>
    <row r="41" spans="1:11" ht="15" thickBot="1" x14ac:dyDescent="0.25">
      <c r="A41" s="48"/>
      <c r="B41" s="6" t="s">
        <v>16</v>
      </c>
      <c r="C41" s="10">
        <v>40</v>
      </c>
      <c r="D41" s="10" t="s">
        <v>5</v>
      </c>
      <c r="E41" s="10">
        <v>3</v>
      </c>
      <c r="F41" s="10">
        <v>6.6</v>
      </c>
      <c r="G41" s="19"/>
      <c r="H41" s="11">
        <v>74</v>
      </c>
      <c r="I41" s="33">
        <f>H41*מר+F41*מרפסת+120000</f>
        <v>846500</v>
      </c>
      <c r="J41" s="34">
        <f>I41-20000</f>
        <v>826500</v>
      </c>
      <c r="K41" s="22">
        <v>10000</v>
      </c>
    </row>
    <row r="42" spans="1:11" ht="15" x14ac:dyDescent="0.25">
      <c r="A42" s="6"/>
      <c r="B42" s="6" t="s">
        <v>16</v>
      </c>
      <c r="C42" s="8"/>
      <c r="D42" s="8" t="s">
        <v>7</v>
      </c>
      <c r="E42" s="17" t="s">
        <v>9</v>
      </c>
      <c r="I42" s="33">
        <f>SUM(I2:I41)</f>
        <v>33198200</v>
      </c>
      <c r="J42" s="30">
        <f>SUM(J2:J41)</f>
        <v>33198200</v>
      </c>
    </row>
    <row r="43" spans="1:11" x14ac:dyDescent="0.2">
      <c r="A43" s="2"/>
      <c r="B43" s="6" t="s">
        <v>16</v>
      </c>
      <c r="C43" s="1"/>
      <c r="D43" s="1" t="s">
        <v>7</v>
      </c>
      <c r="E43" s="18" t="s">
        <v>9</v>
      </c>
      <c r="I43" s="33"/>
    </row>
    <row r="44" spans="1:11" x14ac:dyDescent="0.2">
      <c r="A44" s="2"/>
      <c r="B44" s="6" t="s">
        <v>16</v>
      </c>
      <c r="C44" s="1"/>
      <c r="D44" s="1" t="s">
        <v>7</v>
      </c>
      <c r="E44" s="18" t="s">
        <v>9</v>
      </c>
      <c r="I44" s="33"/>
    </row>
    <row r="45" spans="1:11" ht="15" thickBot="1" x14ac:dyDescent="0.25">
      <c r="A45" s="14"/>
      <c r="B45" s="6" t="s">
        <v>16</v>
      </c>
      <c r="C45" s="5"/>
      <c r="D45" s="5" t="s">
        <v>7</v>
      </c>
      <c r="E45" s="16" t="s">
        <v>9</v>
      </c>
      <c r="I45" s="33"/>
    </row>
    <row r="46" spans="1:11" ht="15" thickBot="1" x14ac:dyDescent="0.25">
      <c r="A46" s="49">
        <v>-3</v>
      </c>
      <c r="B46" s="20" t="s">
        <v>17</v>
      </c>
      <c r="C46" s="12">
        <v>1</v>
      </c>
      <c r="D46" s="12" t="s">
        <v>4</v>
      </c>
      <c r="E46" s="12">
        <v>5</v>
      </c>
      <c r="F46" s="8">
        <v>6.8</v>
      </c>
      <c r="G46" s="36">
        <v>33.1</v>
      </c>
      <c r="H46" s="13">
        <v>91.5</v>
      </c>
      <c r="I46" s="33">
        <f>H46*מר+30000</f>
        <v>903825</v>
      </c>
      <c r="J46" s="34">
        <f>I46+10000</f>
        <v>913825</v>
      </c>
    </row>
    <row r="47" spans="1:11" ht="15" thickBot="1" x14ac:dyDescent="0.25">
      <c r="A47" s="47"/>
      <c r="B47" s="20" t="s">
        <v>17</v>
      </c>
      <c r="C47" s="1">
        <v>2</v>
      </c>
      <c r="D47" s="1" t="s">
        <v>4</v>
      </c>
      <c r="E47" s="1">
        <v>5</v>
      </c>
      <c r="F47" s="1">
        <v>6.8</v>
      </c>
      <c r="G47" s="35">
        <v>39.4</v>
      </c>
      <c r="H47" s="9">
        <v>96</v>
      </c>
      <c r="I47" s="33">
        <f>H47*מר+30000</f>
        <v>946800</v>
      </c>
      <c r="J47" s="34">
        <f>I47+10000</f>
        <v>956800</v>
      </c>
    </row>
    <row r="48" spans="1:11" ht="15" thickBot="1" x14ac:dyDescent="0.25">
      <c r="A48" s="47"/>
      <c r="B48" s="20" t="s">
        <v>17</v>
      </c>
      <c r="C48" s="1">
        <v>3</v>
      </c>
      <c r="D48" s="1" t="s">
        <v>5</v>
      </c>
      <c r="E48" s="1">
        <v>3</v>
      </c>
      <c r="F48" s="1"/>
      <c r="G48" s="35">
        <v>30.3</v>
      </c>
      <c r="H48" s="9">
        <v>77.5</v>
      </c>
      <c r="I48" s="33">
        <f>H48*מר+25000</f>
        <v>765125</v>
      </c>
      <c r="J48" s="34">
        <f t="shared" ref="J48:J49" si="9">I48</f>
        <v>765125</v>
      </c>
      <c r="K48" s="22">
        <v>10000</v>
      </c>
    </row>
    <row r="49" spans="1:11" ht="15" thickBot="1" x14ac:dyDescent="0.25">
      <c r="A49" s="47"/>
      <c r="B49" s="20" t="s">
        <v>17</v>
      </c>
      <c r="C49" s="1">
        <v>4</v>
      </c>
      <c r="D49" s="1" t="s">
        <v>5</v>
      </c>
      <c r="E49" s="1">
        <v>3</v>
      </c>
      <c r="F49" s="1"/>
      <c r="G49" s="35">
        <v>22.4</v>
      </c>
      <c r="H49" s="23">
        <v>70.5</v>
      </c>
      <c r="I49" s="33">
        <f>H49*מר+15000</f>
        <v>688275</v>
      </c>
      <c r="J49" s="34">
        <f t="shared" si="9"/>
        <v>688275</v>
      </c>
      <c r="K49" s="22">
        <v>10000</v>
      </c>
    </row>
    <row r="50" spans="1:11" ht="15" thickBot="1" x14ac:dyDescent="0.25">
      <c r="A50" s="47">
        <v>-2</v>
      </c>
      <c r="B50" s="20" t="s">
        <v>17</v>
      </c>
      <c r="C50" s="1">
        <v>5</v>
      </c>
      <c r="D50" s="1" t="s">
        <v>4</v>
      </c>
      <c r="E50" s="1">
        <v>4</v>
      </c>
      <c r="F50" s="1">
        <v>21.3</v>
      </c>
      <c r="G50" s="4"/>
      <c r="H50" s="9">
        <v>85</v>
      </c>
      <c r="I50" s="33">
        <f t="shared" ref="I50:I81" si="10">H50*מר+F50*מרפסת</f>
        <v>875650</v>
      </c>
      <c r="J50" s="34">
        <f>I50+20000</f>
        <v>895650</v>
      </c>
      <c r="K50" s="22">
        <v>10000</v>
      </c>
    </row>
    <row r="51" spans="1:11" ht="15" thickBot="1" x14ac:dyDescent="0.25">
      <c r="A51" s="47"/>
      <c r="B51" s="20" t="s">
        <v>17</v>
      </c>
      <c r="C51" s="1">
        <v>6</v>
      </c>
      <c r="D51" s="1" t="s">
        <v>4</v>
      </c>
      <c r="E51" s="1">
        <v>4</v>
      </c>
      <c r="F51" s="1">
        <v>20.5</v>
      </c>
      <c r="G51" s="4"/>
      <c r="H51" s="9">
        <v>86</v>
      </c>
      <c r="I51" s="33">
        <f t="shared" si="10"/>
        <v>882800</v>
      </c>
      <c r="J51" s="34">
        <f t="shared" ref="J51" si="11">I51+20000</f>
        <v>902800</v>
      </c>
      <c r="K51" s="22">
        <v>10000</v>
      </c>
    </row>
    <row r="52" spans="1:11" ht="15" thickBot="1" x14ac:dyDescent="0.25">
      <c r="A52" s="47"/>
      <c r="B52" s="20" t="s">
        <v>17</v>
      </c>
      <c r="C52" s="1">
        <v>7</v>
      </c>
      <c r="D52" s="1" t="s">
        <v>5</v>
      </c>
      <c r="E52" s="1">
        <v>4</v>
      </c>
      <c r="F52" s="1">
        <v>7.5</v>
      </c>
      <c r="G52" s="4"/>
      <c r="H52" s="23">
        <v>86.5</v>
      </c>
      <c r="I52" s="33">
        <f t="shared" si="10"/>
        <v>848575</v>
      </c>
      <c r="J52" s="34">
        <f>I52-20000</f>
        <v>828575</v>
      </c>
      <c r="K52" s="22">
        <v>10000</v>
      </c>
    </row>
    <row r="53" spans="1:11" ht="15" thickBot="1" x14ac:dyDescent="0.25">
      <c r="A53" s="47"/>
      <c r="B53" s="20" t="s">
        <v>17</v>
      </c>
      <c r="C53" s="1">
        <v>8</v>
      </c>
      <c r="D53" s="1" t="s">
        <v>5</v>
      </c>
      <c r="E53" s="1">
        <v>4</v>
      </c>
      <c r="F53" s="1">
        <v>7.5</v>
      </c>
      <c r="G53" s="4"/>
      <c r="H53" s="9">
        <v>86</v>
      </c>
      <c r="I53" s="33">
        <f t="shared" si="10"/>
        <v>843800</v>
      </c>
      <c r="J53" s="34">
        <f>I53-20000</f>
        <v>823800</v>
      </c>
      <c r="K53" s="22">
        <v>10000</v>
      </c>
    </row>
    <row r="54" spans="1:11" ht="15" thickBot="1" x14ac:dyDescent="0.25">
      <c r="A54" s="47">
        <v>-1</v>
      </c>
      <c r="B54" s="20" t="s">
        <v>17</v>
      </c>
      <c r="C54" s="1">
        <v>9</v>
      </c>
      <c r="D54" s="1" t="s">
        <v>4</v>
      </c>
      <c r="E54" s="1">
        <v>4</v>
      </c>
      <c r="F54" s="1">
        <v>4.3</v>
      </c>
      <c r="G54" s="4"/>
      <c r="H54" s="9">
        <v>85</v>
      </c>
      <c r="I54" s="33">
        <f t="shared" si="10"/>
        <v>824650</v>
      </c>
      <c r="J54" s="34">
        <f>I54+20000</f>
        <v>844650</v>
      </c>
      <c r="K54" s="22">
        <v>10000</v>
      </c>
    </row>
    <row r="55" spans="1:11" ht="15" thickBot="1" x14ac:dyDescent="0.25">
      <c r="A55" s="47"/>
      <c r="B55" s="20" t="s">
        <v>17</v>
      </c>
      <c r="C55" s="1">
        <v>10</v>
      </c>
      <c r="D55" s="1" t="s">
        <v>4</v>
      </c>
      <c r="E55" s="1">
        <v>4</v>
      </c>
      <c r="F55" s="1">
        <v>4.3</v>
      </c>
      <c r="G55" s="4"/>
      <c r="H55" s="9">
        <v>86</v>
      </c>
      <c r="I55" s="33">
        <f t="shared" si="10"/>
        <v>834200</v>
      </c>
      <c r="J55" s="34">
        <f t="shared" ref="J55" si="12">I55+20000</f>
        <v>854200</v>
      </c>
      <c r="K55" s="22">
        <v>10000</v>
      </c>
    </row>
    <row r="56" spans="1:11" ht="15" thickBot="1" x14ac:dyDescent="0.25">
      <c r="A56" s="47"/>
      <c r="B56" s="20" t="s">
        <v>17</v>
      </c>
      <c r="C56" s="1">
        <v>11</v>
      </c>
      <c r="D56" s="1" t="s">
        <v>5</v>
      </c>
      <c r="E56" s="1">
        <v>4</v>
      </c>
      <c r="F56" s="1">
        <v>9.1999999999999993</v>
      </c>
      <c r="G56" s="4"/>
      <c r="H56" s="23">
        <v>86.5</v>
      </c>
      <c r="I56" s="33">
        <f t="shared" si="10"/>
        <v>853675</v>
      </c>
      <c r="J56" s="34">
        <f>I56-20000</f>
        <v>833675</v>
      </c>
      <c r="K56" s="22">
        <v>10000</v>
      </c>
    </row>
    <row r="57" spans="1:11" ht="15" thickBot="1" x14ac:dyDescent="0.25">
      <c r="A57" s="47"/>
      <c r="B57" s="20" t="s">
        <v>17</v>
      </c>
      <c r="C57" s="1">
        <v>12</v>
      </c>
      <c r="D57" s="1" t="s">
        <v>5</v>
      </c>
      <c r="E57" s="1">
        <v>4</v>
      </c>
      <c r="F57" s="1">
        <v>7.6</v>
      </c>
      <c r="G57" s="4"/>
      <c r="H57" s="9">
        <v>86</v>
      </c>
      <c r="I57" s="33">
        <f t="shared" si="10"/>
        <v>844100</v>
      </c>
      <c r="J57" s="34">
        <f>I57-20000</f>
        <v>824100</v>
      </c>
      <c r="K57" s="22">
        <v>10000</v>
      </c>
    </row>
    <row r="58" spans="1:11" ht="15" thickBot="1" x14ac:dyDescent="0.25">
      <c r="A58" s="47" t="s">
        <v>6</v>
      </c>
      <c r="B58" s="20" t="s">
        <v>17</v>
      </c>
      <c r="C58" s="1">
        <v>13</v>
      </c>
      <c r="D58" s="1" t="s">
        <v>4</v>
      </c>
      <c r="E58" s="1">
        <v>4</v>
      </c>
      <c r="F58" s="1">
        <v>9.1999999999999993</v>
      </c>
      <c r="G58" s="4"/>
      <c r="H58" s="9">
        <v>85</v>
      </c>
      <c r="I58" s="33">
        <f t="shared" si="10"/>
        <v>839350</v>
      </c>
      <c r="J58" s="34">
        <f>I58+20000</f>
        <v>859350</v>
      </c>
      <c r="K58" s="22">
        <v>10000</v>
      </c>
    </row>
    <row r="59" spans="1:11" ht="15" thickBot="1" x14ac:dyDescent="0.25">
      <c r="A59" s="47"/>
      <c r="B59" s="20" t="s">
        <v>17</v>
      </c>
      <c r="C59" s="1">
        <v>14</v>
      </c>
      <c r="D59" s="1" t="s">
        <v>4</v>
      </c>
      <c r="E59" s="1">
        <v>4</v>
      </c>
      <c r="F59" s="1">
        <v>9.1999999999999993</v>
      </c>
      <c r="G59" s="4"/>
      <c r="H59" s="9">
        <v>86</v>
      </c>
      <c r="I59" s="33">
        <f t="shared" si="10"/>
        <v>848900</v>
      </c>
      <c r="J59" s="34">
        <f t="shared" ref="J59" si="13">I59+20000</f>
        <v>868900</v>
      </c>
      <c r="K59" s="22">
        <v>10000</v>
      </c>
    </row>
    <row r="60" spans="1:11" ht="15" thickBot="1" x14ac:dyDescent="0.25">
      <c r="A60" s="47"/>
      <c r="B60" s="20" t="s">
        <v>17</v>
      </c>
      <c r="C60" s="1">
        <v>15</v>
      </c>
      <c r="D60" s="1" t="s">
        <v>5</v>
      </c>
      <c r="E60" s="1">
        <v>4</v>
      </c>
      <c r="F60" s="1">
        <v>7.5</v>
      </c>
      <c r="G60" s="4"/>
      <c r="H60" s="9">
        <v>86.5</v>
      </c>
      <c r="I60" s="33">
        <f t="shared" si="10"/>
        <v>848575</v>
      </c>
      <c r="J60" s="34">
        <f>I60-20000</f>
        <v>828575</v>
      </c>
    </row>
    <row r="61" spans="1:11" ht="15" thickBot="1" x14ac:dyDescent="0.25">
      <c r="A61" s="47"/>
      <c r="B61" s="20" t="s">
        <v>17</v>
      </c>
      <c r="C61" s="1">
        <v>16</v>
      </c>
      <c r="D61" s="1" t="s">
        <v>5</v>
      </c>
      <c r="E61" s="1">
        <v>4</v>
      </c>
      <c r="F61" s="1">
        <v>5.8</v>
      </c>
      <c r="G61" s="4"/>
      <c r="H61" s="9">
        <v>76</v>
      </c>
      <c r="I61" s="33">
        <f t="shared" si="10"/>
        <v>743200</v>
      </c>
      <c r="J61" s="34">
        <f>I61-20000</f>
        <v>723200</v>
      </c>
    </row>
    <row r="62" spans="1:11" ht="15" thickBot="1" x14ac:dyDescent="0.25">
      <c r="A62" s="47">
        <v>1</v>
      </c>
      <c r="B62" s="20" t="s">
        <v>17</v>
      </c>
      <c r="C62" s="1">
        <v>17</v>
      </c>
      <c r="D62" s="1" t="s">
        <v>4</v>
      </c>
      <c r="E62" s="1">
        <v>4</v>
      </c>
      <c r="F62" s="1">
        <v>7.4</v>
      </c>
      <c r="G62" s="4"/>
      <c r="H62" s="9">
        <v>85</v>
      </c>
      <c r="I62" s="33">
        <f t="shared" si="10"/>
        <v>833950</v>
      </c>
      <c r="J62" s="34">
        <f>I62+25000</f>
        <v>858950</v>
      </c>
      <c r="K62" s="22">
        <v>10000</v>
      </c>
    </row>
    <row r="63" spans="1:11" ht="15" thickBot="1" x14ac:dyDescent="0.25">
      <c r="A63" s="47"/>
      <c r="B63" s="20" t="s">
        <v>17</v>
      </c>
      <c r="C63" s="1">
        <v>18</v>
      </c>
      <c r="D63" s="1" t="s">
        <v>4</v>
      </c>
      <c r="E63" s="1">
        <v>4</v>
      </c>
      <c r="F63" s="1">
        <v>7.4</v>
      </c>
      <c r="G63" s="4"/>
      <c r="H63" s="9">
        <v>86</v>
      </c>
      <c r="I63" s="33">
        <f t="shared" si="10"/>
        <v>843500</v>
      </c>
      <c r="J63" s="34">
        <f>I63+25000</f>
        <v>868500</v>
      </c>
      <c r="K63" s="22">
        <v>10000</v>
      </c>
    </row>
    <row r="64" spans="1:11" ht="15" thickBot="1" x14ac:dyDescent="0.25">
      <c r="A64" s="47"/>
      <c r="B64" s="20" t="s">
        <v>17</v>
      </c>
      <c r="C64" s="1">
        <v>19</v>
      </c>
      <c r="D64" s="1" t="s">
        <v>5</v>
      </c>
      <c r="E64" s="1">
        <v>4</v>
      </c>
      <c r="F64" s="1">
        <v>7.3</v>
      </c>
      <c r="G64" s="4"/>
      <c r="H64" s="23">
        <v>86.5</v>
      </c>
      <c r="I64" s="33">
        <f t="shared" si="10"/>
        <v>847975</v>
      </c>
      <c r="J64" s="34">
        <f>I64-25000</f>
        <v>822975</v>
      </c>
      <c r="K64" s="22">
        <v>10000</v>
      </c>
    </row>
    <row r="65" spans="1:11" ht="15" thickBot="1" x14ac:dyDescent="0.25">
      <c r="A65" s="47"/>
      <c r="B65" s="20" t="s">
        <v>17</v>
      </c>
      <c r="C65" s="1">
        <v>20</v>
      </c>
      <c r="D65" s="1" t="s">
        <v>5</v>
      </c>
      <c r="E65" s="1">
        <v>4</v>
      </c>
      <c r="F65" s="1">
        <v>7.3</v>
      </c>
      <c r="G65" s="4"/>
      <c r="H65" s="9">
        <v>86</v>
      </c>
      <c r="I65" s="33">
        <f t="shared" si="10"/>
        <v>843200</v>
      </c>
      <c r="J65" s="34">
        <f>I65-25000</f>
        <v>818200</v>
      </c>
      <c r="K65" s="22">
        <v>10000</v>
      </c>
    </row>
    <row r="66" spans="1:11" ht="15" thickBot="1" x14ac:dyDescent="0.25">
      <c r="A66" s="47">
        <v>2</v>
      </c>
      <c r="B66" s="20" t="s">
        <v>17</v>
      </c>
      <c r="C66" s="1">
        <v>21</v>
      </c>
      <c r="D66" s="1" t="s">
        <v>4</v>
      </c>
      <c r="E66" s="1">
        <v>4</v>
      </c>
      <c r="F66" s="1">
        <v>7.1</v>
      </c>
      <c r="G66" s="4"/>
      <c r="H66" s="9">
        <v>85</v>
      </c>
      <c r="I66" s="33">
        <f t="shared" si="10"/>
        <v>833050</v>
      </c>
      <c r="J66" s="34">
        <f>I66+20000</f>
        <v>853050</v>
      </c>
      <c r="K66" s="22">
        <v>10000</v>
      </c>
    </row>
    <row r="67" spans="1:11" ht="15" thickBot="1" x14ac:dyDescent="0.25">
      <c r="A67" s="47"/>
      <c r="B67" s="20" t="s">
        <v>17</v>
      </c>
      <c r="C67" s="1">
        <v>22</v>
      </c>
      <c r="D67" s="1" t="s">
        <v>4</v>
      </c>
      <c r="E67" s="1">
        <v>4</v>
      </c>
      <c r="F67" s="1">
        <v>7.1</v>
      </c>
      <c r="G67" s="4"/>
      <c r="H67" s="9">
        <v>86</v>
      </c>
      <c r="I67" s="33">
        <f t="shared" si="10"/>
        <v>842600</v>
      </c>
      <c r="J67" s="34">
        <f t="shared" ref="J67" si="14">I67+20000</f>
        <v>862600</v>
      </c>
      <c r="K67" s="22">
        <v>10000</v>
      </c>
    </row>
    <row r="68" spans="1:11" ht="15" thickBot="1" x14ac:dyDescent="0.25">
      <c r="A68" s="47"/>
      <c r="B68" s="20" t="s">
        <v>17</v>
      </c>
      <c r="C68" s="1">
        <v>23</v>
      </c>
      <c r="D68" s="1" t="s">
        <v>5</v>
      </c>
      <c r="E68" s="1">
        <v>4</v>
      </c>
      <c r="F68" s="1">
        <v>6.9</v>
      </c>
      <c r="G68" s="4"/>
      <c r="H68" s="23">
        <v>86.5</v>
      </c>
      <c r="I68" s="33">
        <f t="shared" si="10"/>
        <v>846775</v>
      </c>
      <c r="J68" s="34">
        <f>I68-20000</f>
        <v>826775</v>
      </c>
      <c r="K68" s="22">
        <v>10000</v>
      </c>
    </row>
    <row r="69" spans="1:11" ht="15" thickBot="1" x14ac:dyDescent="0.25">
      <c r="A69" s="47"/>
      <c r="B69" s="20" t="s">
        <v>17</v>
      </c>
      <c r="C69" s="1">
        <v>24</v>
      </c>
      <c r="D69" s="1" t="s">
        <v>5</v>
      </c>
      <c r="E69" s="1">
        <v>4</v>
      </c>
      <c r="F69" s="1">
        <v>6.9</v>
      </c>
      <c r="G69" s="4"/>
      <c r="H69" s="9">
        <v>86</v>
      </c>
      <c r="I69" s="33">
        <f t="shared" si="10"/>
        <v>842000</v>
      </c>
      <c r="J69" s="34">
        <f>I69-20000</f>
        <v>822000</v>
      </c>
      <c r="K69" s="22">
        <v>10000</v>
      </c>
    </row>
    <row r="70" spans="1:11" ht="15" thickBot="1" x14ac:dyDescent="0.25">
      <c r="A70" s="47">
        <v>3</v>
      </c>
      <c r="B70" s="20" t="s">
        <v>17</v>
      </c>
      <c r="C70" s="1">
        <v>25</v>
      </c>
      <c r="D70" s="1" t="s">
        <v>4</v>
      </c>
      <c r="E70" s="1">
        <v>4</v>
      </c>
      <c r="F70" s="1">
        <v>7.3</v>
      </c>
      <c r="G70" s="4"/>
      <c r="H70" s="9">
        <v>85</v>
      </c>
      <c r="I70" s="33">
        <f t="shared" si="10"/>
        <v>833650</v>
      </c>
      <c r="J70" s="34">
        <f>I70+20000</f>
        <v>853650</v>
      </c>
      <c r="K70" s="22">
        <v>10000</v>
      </c>
    </row>
    <row r="71" spans="1:11" ht="15" thickBot="1" x14ac:dyDescent="0.25">
      <c r="A71" s="47"/>
      <c r="B71" s="20" t="s">
        <v>17</v>
      </c>
      <c r="C71" s="1">
        <v>26</v>
      </c>
      <c r="D71" s="1" t="s">
        <v>4</v>
      </c>
      <c r="E71" s="1">
        <v>4</v>
      </c>
      <c r="F71" s="1">
        <v>8.1</v>
      </c>
      <c r="G71" s="4"/>
      <c r="H71" s="9">
        <v>86</v>
      </c>
      <c r="I71" s="33">
        <f t="shared" si="10"/>
        <v>845600</v>
      </c>
      <c r="J71" s="34">
        <f>I71+20000</f>
        <v>865600</v>
      </c>
      <c r="K71" s="22">
        <v>10000</v>
      </c>
    </row>
    <row r="72" spans="1:11" ht="15" thickBot="1" x14ac:dyDescent="0.25">
      <c r="A72" s="47"/>
      <c r="B72" s="20" t="s">
        <v>17</v>
      </c>
      <c r="C72" s="1">
        <v>27</v>
      </c>
      <c r="D72" s="1" t="s">
        <v>5</v>
      </c>
      <c r="E72" s="1">
        <v>3</v>
      </c>
      <c r="F72" s="1">
        <v>12.2</v>
      </c>
      <c r="G72" s="4"/>
      <c r="H72" s="23">
        <v>74.5</v>
      </c>
      <c r="I72" s="33">
        <f t="shared" si="10"/>
        <v>748075</v>
      </c>
      <c r="J72" s="34">
        <f>I72-20000</f>
        <v>728075</v>
      </c>
      <c r="K72" s="22">
        <v>10000</v>
      </c>
    </row>
    <row r="73" spans="1:11" ht="15" thickBot="1" x14ac:dyDescent="0.25">
      <c r="A73" s="47"/>
      <c r="B73" s="20" t="s">
        <v>17</v>
      </c>
      <c r="C73" s="1">
        <v>28</v>
      </c>
      <c r="D73" s="1" t="s">
        <v>5</v>
      </c>
      <c r="E73" s="1">
        <v>3</v>
      </c>
      <c r="F73" s="1">
        <v>12</v>
      </c>
      <c r="G73" s="4"/>
      <c r="H73" s="9">
        <v>74</v>
      </c>
      <c r="I73" s="33">
        <f t="shared" si="10"/>
        <v>742700</v>
      </c>
      <c r="J73" s="34">
        <f>I73-20000</f>
        <v>722700</v>
      </c>
      <c r="K73" s="22">
        <v>10000</v>
      </c>
    </row>
    <row r="74" spans="1:11" ht="15" thickBot="1" x14ac:dyDescent="0.25">
      <c r="A74" s="47">
        <v>4</v>
      </c>
      <c r="B74" s="20" t="s">
        <v>17</v>
      </c>
      <c r="C74" s="1">
        <v>29</v>
      </c>
      <c r="D74" s="1" t="s">
        <v>4</v>
      </c>
      <c r="E74" s="1">
        <v>4</v>
      </c>
      <c r="F74" s="1">
        <v>7.1</v>
      </c>
      <c r="G74" s="4"/>
      <c r="H74" s="9">
        <v>85</v>
      </c>
      <c r="I74" s="33">
        <f t="shared" si="10"/>
        <v>833050</v>
      </c>
      <c r="J74" s="34">
        <f>I74+10000</f>
        <v>843050</v>
      </c>
      <c r="K74" s="22">
        <v>10000</v>
      </c>
    </row>
    <row r="75" spans="1:11" ht="15" thickBot="1" x14ac:dyDescent="0.25">
      <c r="A75" s="47"/>
      <c r="B75" s="20" t="s">
        <v>17</v>
      </c>
      <c r="C75" s="1">
        <v>30</v>
      </c>
      <c r="D75" s="1" t="s">
        <v>4</v>
      </c>
      <c r="E75" s="1">
        <v>4</v>
      </c>
      <c r="F75" s="1">
        <v>7.9</v>
      </c>
      <c r="G75" s="4"/>
      <c r="H75" s="9">
        <v>86</v>
      </c>
      <c r="I75" s="33">
        <f t="shared" si="10"/>
        <v>845000</v>
      </c>
      <c r="J75" s="34">
        <f t="shared" ref="J75" si="15">I75+10000</f>
        <v>855000</v>
      </c>
      <c r="K75" s="22">
        <v>10000</v>
      </c>
    </row>
    <row r="76" spans="1:11" ht="15" thickBot="1" x14ac:dyDescent="0.25">
      <c r="A76" s="47"/>
      <c r="B76" s="20" t="s">
        <v>17</v>
      </c>
      <c r="C76" s="1">
        <v>31</v>
      </c>
      <c r="D76" s="1" t="s">
        <v>5</v>
      </c>
      <c r="E76" s="1">
        <v>3</v>
      </c>
      <c r="F76" s="1">
        <v>6.8</v>
      </c>
      <c r="G76" s="4"/>
      <c r="H76" s="23">
        <v>74.5</v>
      </c>
      <c r="I76" s="33">
        <f t="shared" si="10"/>
        <v>731875</v>
      </c>
      <c r="J76" s="34">
        <f>I76-20000</f>
        <v>711875</v>
      </c>
      <c r="K76" s="22">
        <v>10000</v>
      </c>
    </row>
    <row r="77" spans="1:11" ht="15" thickBot="1" x14ac:dyDescent="0.25">
      <c r="A77" s="47"/>
      <c r="B77" s="20" t="s">
        <v>17</v>
      </c>
      <c r="C77" s="1">
        <v>32</v>
      </c>
      <c r="D77" s="1" t="s">
        <v>5</v>
      </c>
      <c r="E77" s="1">
        <v>3</v>
      </c>
      <c r="F77" s="1">
        <v>6.9</v>
      </c>
      <c r="G77" s="4"/>
      <c r="H77" s="9">
        <v>74</v>
      </c>
      <c r="I77" s="33">
        <f t="shared" si="10"/>
        <v>727400</v>
      </c>
      <c r="J77" s="34">
        <f>I77-20000</f>
        <v>707400</v>
      </c>
      <c r="K77" s="22">
        <v>10000</v>
      </c>
    </row>
    <row r="78" spans="1:11" ht="15" thickBot="1" x14ac:dyDescent="0.25">
      <c r="A78" s="47">
        <v>5</v>
      </c>
      <c r="B78" s="20" t="s">
        <v>17</v>
      </c>
      <c r="C78" s="1">
        <v>33</v>
      </c>
      <c r="D78" s="1" t="s">
        <v>4</v>
      </c>
      <c r="E78" s="1">
        <v>4</v>
      </c>
      <c r="F78" s="1">
        <v>7.1</v>
      </c>
      <c r="G78" s="4"/>
      <c r="H78" s="9">
        <v>85</v>
      </c>
      <c r="I78" s="33">
        <f t="shared" si="10"/>
        <v>833050</v>
      </c>
      <c r="J78" s="34">
        <f>I78+20000</f>
        <v>853050</v>
      </c>
      <c r="K78" s="22">
        <v>10000</v>
      </c>
    </row>
    <row r="79" spans="1:11" ht="15" thickBot="1" x14ac:dyDescent="0.25">
      <c r="A79" s="47"/>
      <c r="B79" s="20" t="s">
        <v>17</v>
      </c>
      <c r="C79" s="1">
        <v>34</v>
      </c>
      <c r="D79" s="1" t="s">
        <v>4</v>
      </c>
      <c r="E79" s="1">
        <v>4</v>
      </c>
      <c r="F79" s="1">
        <v>7.1</v>
      </c>
      <c r="G79" s="4"/>
      <c r="H79" s="9">
        <v>86</v>
      </c>
      <c r="I79" s="33">
        <f t="shared" si="10"/>
        <v>842600</v>
      </c>
      <c r="J79" s="34">
        <f t="shared" ref="J79" si="16">I79+20000</f>
        <v>862600</v>
      </c>
      <c r="K79" s="22">
        <v>10000</v>
      </c>
    </row>
    <row r="80" spans="1:11" ht="15" thickBot="1" x14ac:dyDescent="0.25">
      <c r="A80" s="47"/>
      <c r="B80" s="20" t="s">
        <v>17</v>
      </c>
      <c r="C80" s="1">
        <v>35</v>
      </c>
      <c r="D80" s="1" t="s">
        <v>5</v>
      </c>
      <c r="E80" s="1">
        <v>3</v>
      </c>
      <c r="F80" s="1">
        <v>6.5</v>
      </c>
      <c r="G80" s="4"/>
      <c r="H80" s="23">
        <v>74.5</v>
      </c>
      <c r="I80" s="33">
        <f t="shared" si="10"/>
        <v>730975</v>
      </c>
      <c r="J80" s="34">
        <f>I80-20000</f>
        <v>710975</v>
      </c>
      <c r="K80" s="22">
        <v>10000</v>
      </c>
    </row>
    <row r="81" spans="1:11" ht="15" thickBot="1" x14ac:dyDescent="0.25">
      <c r="A81" s="47"/>
      <c r="B81" s="20" t="s">
        <v>17</v>
      </c>
      <c r="C81" s="1">
        <v>36</v>
      </c>
      <c r="D81" s="1" t="s">
        <v>5</v>
      </c>
      <c r="E81" s="1">
        <v>3</v>
      </c>
      <c r="F81" s="1">
        <v>6.2</v>
      </c>
      <c r="G81" s="19"/>
      <c r="H81" s="9">
        <v>74</v>
      </c>
      <c r="I81" s="33">
        <f t="shared" si="10"/>
        <v>725300</v>
      </c>
      <c r="J81" s="34">
        <f>I81-20000</f>
        <v>705300</v>
      </c>
      <c r="K81" s="22">
        <v>10000</v>
      </c>
    </row>
    <row r="82" spans="1:11" ht="15" thickBot="1" x14ac:dyDescent="0.25">
      <c r="A82" s="47">
        <v>6</v>
      </c>
      <c r="B82" s="20" t="s">
        <v>17</v>
      </c>
      <c r="C82" s="1">
        <v>37</v>
      </c>
      <c r="D82" s="1" t="s">
        <v>4</v>
      </c>
      <c r="E82" s="1">
        <v>4</v>
      </c>
      <c r="F82" s="1">
        <v>9.1999999999999993</v>
      </c>
      <c r="H82" s="9">
        <v>85</v>
      </c>
      <c r="I82" s="33">
        <f>H82*מר+F82*מרפסת+גג</f>
        <v>959350</v>
      </c>
      <c r="J82" s="34">
        <f>I82+20000</f>
        <v>979350</v>
      </c>
      <c r="K82" s="22">
        <v>10000</v>
      </c>
    </row>
    <row r="83" spans="1:11" ht="15" thickBot="1" x14ac:dyDescent="0.25">
      <c r="A83" s="47"/>
      <c r="B83" s="20" t="s">
        <v>17</v>
      </c>
      <c r="C83" s="1">
        <v>38</v>
      </c>
      <c r="D83" s="1" t="s">
        <v>4</v>
      </c>
      <c r="E83" s="1">
        <v>4</v>
      </c>
      <c r="F83" s="1">
        <v>8.5</v>
      </c>
      <c r="H83" s="9">
        <v>86</v>
      </c>
      <c r="I83" s="33">
        <f>H83*מר+F83*מרפסת+גג</f>
        <v>966800</v>
      </c>
      <c r="J83" s="34">
        <f t="shared" ref="J83" si="17">I83+20000</f>
        <v>986800</v>
      </c>
      <c r="K83" s="22">
        <v>10000</v>
      </c>
    </row>
    <row r="84" spans="1:11" ht="15" thickBot="1" x14ac:dyDescent="0.25">
      <c r="A84" s="47"/>
      <c r="B84" s="20" t="s">
        <v>17</v>
      </c>
      <c r="C84" s="1">
        <v>39</v>
      </c>
      <c r="D84" s="1" t="s">
        <v>5</v>
      </c>
      <c r="E84" s="1">
        <v>3</v>
      </c>
      <c r="F84" s="1">
        <v>6.6</v>
      </c>
      <c r="H84" s="23">
        <v>74.5</v>
      </c>
      <c r="I84" s="33">
        <f>H84*מר+F84*מרפסת+גג</f>
        <v>851275</v>
      </c>
      <c r="J84" s="34">
        <f>I84-20000</f>
        <v>831275</v>
      </c>
      <c r="K84" s="22">
        <v>10000</v>
      </c>
    </row>
    <row r="85" spans="1:11" ht="15" thickBot="1" x14ac:dyDescent="0.25">
      <c r="A85" s="48"/>
      <c r="B85" s="20" t="s">
        <v>17</v>
      </c>
      <c r="C85" s="10">
        <v>40</v>
      </c>
      <c r="D85" s="10" t="s">
        <v>5</v>
      </c>
      <c r="E85" s="10">
        <v>3</v>
      </c>
      <c r="F85" s="10">
        <v>6.6</v>
      </c>
      <c r="H85" s="11">
        <v>74</v>
      </c>
      <c r="I85" s="33">
        <f>H85*מר+F85*מרפסת+גג</f>
        <v>846500</v>
      </c>
      <c r="J85" s="34">
        <f>I85-20000</f>
        <v>826500</v>
      </c>
      <c r="K85" s="22">
        <v>10000</v>
      </c>
    </row>
    <row r="86" spans="1:11" ht="15" thickBot="1" x14ac:dyDescent="0.25">
      <c r="A86" s="6"/>
      <c r="B86" s="20" t="s">
        <v>17</v>
      </c>
      <c r="C86" s="8"/>
      <c r="D86" s="8" t="s">
        <v>7</v>
      </c>
      <c r="E86" s="17" t="s">
        <v>9</v>
      </c>
      <c r="G86" s="4"/>
      <c r="I86" s="33">
        <f>SUM(I46:I85)</f>
        <v>33187750</v>
      </c>
      <c r="J86" s="34">
        <f>SUM(J46:J85)</f>
        <v>33187750</v>
      </c>
    </row>
    <row r="87" spans="1:11" ht="15" thickBot="1" x14ac:dyDescent="0.25">
      <c r="A87" s="2"/>
      <c r="B87" s="20" t="s">
        <v>17</v>
      </c>
      <c r="C87" s="1"/>
      <c r="D87" s="1" t="s">
        <v>7</v>
      </c>
      <c r="E87" s="18" t="s">
        <v>9</v>
      </c>
      <c r="G87" s="4"/>
      <c r="I87" s="33"/>
    </row>
    <row r="88" spans="1:11" ht="15" thickBot="1" x14ac:dyDescent="0.25">
      <c r="A88" s="2"/>
      <c r="B88" s="20" t="s">
        <v>17</v>
      </c>
      <c r="C88" s="1"/>
      <c r="D88" s="1" t="s">
        <v>7</v>
      </c>
      <c r="E88" s="18" t="s">
        <v>9</v>
      </c>
      <c r="G88" s="4"/>
      <c r="I88" s="33"/>
    </row>
    <row r="89" spans="1:11" ht="15" thickBot="1" x14ac:dyDescent="0.25">
      <c r="A89" s="14"/>
      <c r="B89" s="20" t="s">
        <v>17</v>
      </c>
      <c r="C89" s="5"/>
      <c r="D89" s="5" t="s">
        <v>7</v>
      </c>
      <c r="E89" s="16" t="s">
        <v>9</v>
      </c>
      <c r="G89" s="4"/>
      <c r="I89" s="33"/>
    </row>
    <row r="90" spans="1:11" ht="15" thickBot="1" x14ac:dyDescent="0.25">
      <c r="A90" s="49">
        <v>-3</v>
      </c>
      <c r="B90" s="20" t="s">
        <v>18</v>
      </c>
      <c r="C90" s="12">
        <v>1</v>
      </c>
      <c r="D90" s="12" t="s">
        <v>4</v>
      </c>
      <c r="E90" s="12">
        <v>5</v>
      </c>
      <c r="F90" s="8">
        <v>6.8</v>
      </c>
      <c r="G90" s="36">
        <v>34.200000000000003</v>
      </c>
      <c r="H90" s="13">
        <v>91.5</v>
      </c>
      <c r="I90" s="33">
        <f>H90*מר+F90*מרפסת</f>
        <v>894225</v>
      </c>
      <c r="J90" s="34">
        <f>I90+10000</f>
        <v>904225</v>
      </c>
    </row>
    <row r="91" spans="1:11" ht="15" thickBot="1" x14ac:dyDescent="0.25">
      <c r="A91" s="47"/>
      <c r="B91" s="20" t="s">
        <v>18</v>
      </c>
      <c r="C91" s="1">
        <v>2</v>
      </c>
      <c r="D91" s="1" t="s">
        <v>4</v>
      </c>
      <c r="E91" s="1">
        <v>5</v>
      </c>
      <c r="F91" s="1">
        <v>6.8</v>
      </c>
      <c r="G91" s="35">
        <v>25.2</v>
      </c>
      <c r="H91" s="9">
        <v>96</v>
      </c>
      <c r="I91" s="33">
        <f>H91*מר+F91*מרפסת</f>
        <v>937200</v>
      </c>
      <c r="J91" s="34">
        <f>I91+10000</f>
        <v>947200</v>
      </c>
    </row>
    <row r="92" spans="1:11" ht="15" thickBot="1" x14ac:dyDescent="0.25">
      <c r="A92" s="47"/>
      <c r="B92" s="20" t="s">
        <v>18</v>
      </c>
      <c r="C92" s="1">
        <v>3</v>
      </c>
      <c r="D92" s="1" t="s">
        <v>5</v>
      </c>
      <c r="E92" s="1">
        <v>3</v>
      </c>
      <c r="F92" s="1"/>
      <c r="G92" s="35">
        <v>21</v>
      </c>
      <c r="H92" s="9">
        <v>77.5</v>
      </c>
      <c r="I92" s="33">
        <f>H92*מר+F92*I95+15000</f>
        <v>755125</v>
      </c>
      <c r="J92" s="34">
        <f t="shared" ref="J92:J93" si="18">I92</f>
        <v>755125</v>
      </c>
      <c r="K92" s="22">
        <v>10000</v>
      </c>
    </row>
    <row r="93" spans="1:11" ht="15" thickBot="1" x14ac:dyDescent="0.25">
      <c r="A93" s="47"/>
      <c r="B93" s="20" t="s">
        <v>18</v>
      </c>
      <c r="C93" s="1">
        <v>4</v>
      </c>
      <c r="D93" s="1" t="s">
        <v>5</v>
      </c>
      <c r="E93" s="1">
        <v>3</v>
      </c>
      <c r="F93" s="1"/>
      <c r="G93" s="35">
        <v>26.9</v>
      </c>
      <c r="H93" s="23">
        <v>70.5</v>
      </c>
      <c r="I93" s="33">
        <f>H93*מר+F93*מרפסת+15000</f>
        <v>688275</v>
      </c>
      <c r="J93" s="34">
        <f t="shared" si="18"/>
        <v>688275</v>
      </c>
      <c r="K93" s="22">
        <v>10000</v>
      </c>
    </row>
    <row r="94" spans="1:11" ht="15" thickBot="1" x14ac:dyDescent="0.25">
      <c r="A94" s="47">
        <v>-2</v>
      </c>
      <c r="B94" s="20" t="s">
        <v>18</v>
      </c>
      <c r="C94" s="1">
        <v>5</v>
      </c>
      <c r="D94" s="1" t="s">
        <v>4</v>
      </c>
      <c r="E94" s="1">
        <v>4</v>
      </c>
      <c r="F94" s="1">
        <v>21.3</v>
      </c>
      <c r="G94" s="4"/>
      <c r="H94" s="9">
        <v>85</v>
      </c>
      <c r="I94" s="33">
        <f>H94*מר+F94*מרפסת</f>
        <v>875650</v>
      </c>
      <c r="J94" s="34">
        <f>I94+20000</f>
        <v>895650</v>
      </c>
      <c r="K94" s="22">
        <v>10000</v>
      </c>
    </row>
    <row r="95" spans="1:11" ht="15" thickBot="1" x14ac:dyDescent="0.25">
      <c r="A95" s="47"/>
      <c r="B95" s="20" t="s">
        <v>18</v>
      </c>
      <c r="C95" s="1">
        <v>6</v>
      </c>
      <c r="D95" s="1" t="s">
        <v>4</v>
      </c>
      <c r="E95" s="1">
        <v>4</v>
      </c>
      <c r="F95" s="1">
        <v>20.5</v>
      </c>
      <c r="G95" s="4"/>
      <c r="H95" s="9">
        <v>86</v>
      </c>
      <c r="I95" s="33">
        <f>H95*מר+F95*מרפסת</f>
        <v>882800</v>
      </c>
      <c r="J95" s="34">
        <f t="shared" ref="J95" si="19">I95+20000</f>
        <v>902800</v>
      </c>
      <c r="K95" s="22">
        <v>10000</v>
      </c>
    </row>
    <row r="96" spans="1:11" ht="15" thickBot="1" x14ac:dyDescent="0.25">
      <c r="A96" s="47"/>
      <c r="B96" s="20" t="s">
        <v>18</v>
      </c>
      <c r="C96" s="1">
        <v>7</v>
      </c>
      <c r="D96" s="1" t="s">
        <v>5</v>
      </c>
      <c r="E96" s="1">
        <v>4</v>
      </c>
      <c r="F96" s="1">
        <v>7.5</v>
      </c>
      <c r="G96" s="4"/>
      <c r="H96" s="23">
        <v>86.5</v>
      </c>
      <c r="I96" s="33">
        <f t="shared" ref="I90:I125" si="20">H96*מר+F96*מרפסת</f>
        <v>848575</v>
      </c>
      <c r="J96" s="34">
        <f>I96-20000</f>
        <v>828575</v>
      </c>
      <c r="K96" s="22">
        <v>10000</v>
      </c>
    </row>
    <row r="97" spans="1:11" ht="15" thickBot="1" x14ac:dyDescent="0.25">
      <c r="A97" s="47"/>
      <c r="B97" s="20" t="s">
        <v>18</v>
      </c>
      <c r="C97" s="1">
        <v>8</v>
      </c>
      <c r="D97" s="1" t="s">
        <v>5</v>
      </c>
      <c r="E97" s="1">
        <v>4</v>
      </c>
      <c r="F97" s="1">
        <v>7.5</v>
      </c>
      <c r="G97" s="4"/>
      <c r="H97" s="9">
        <v>86</v>
      </c>
      <c r="I97" s="33">
        <f t="shared" si="20"/>
        <v>843800</v>
      </c>
      <c r="J97" s="34">
        <f>I97-20000</f>
        <v>823800</v>
      </c>
      <c r="K97" s="22">
        <v>10000</v>
      </c>
    </row>
    <row r="98" spans="1:11" ht="15" thickBot="1" x14ac:dyDescent="0.25">
      <c r="A98" s="47">
        <v>-1</v>
      </c>
      <c r="B98" s="20" t="s">
        <v>18</v>
      </c>
      <c r="C98" s="1">
        <v>9</v>
      </c>
      <c r="D98" s="1" t="s">
        <v>4</v>
      </c>
      <c r="E98" s="1">
        <v>4</v>
      </c>
      <c r="F98" s="1">
        <v>4.3</v>
      </c>
      <c r="G98" s="4"/>
      <c r="H98" s="9">
        <v>85</v>
      </c>
      <c r="I98" s="33">
        <f t="shared" si="20"/>
        <v>824650</v>
      </c>
      <c r="J98" s="34">
        <f>I98+20000</f>
        <v>844650</v>
      </c>
      <c r="K98" s="22">
        <v>10000</v>
      </c>
    </row>
    <row r="99" spans="1:11" ht="15" thickBot="1" x14ac:dyDescent="0.25">
      <c r="A99" s="47"/>
      <c r="B99" s="20" t="s">
        <v>18</v>
      </c>
      <c r="C99" s="1">
        <v>10</v>
      </c>
      <c r="D99" s="1" t="s">
        <v>4</v>
      </c>
      <c r="E99" s="1">
        <v>4</v>
      </c>
      <c r="F99" s="1">
        <v>4.3</v>
      </c>
      <c r="G99" s="4"/>
      <c r="H99" s="9">
        <v>86</v>
      </c>
      <c r="I99" s="33">
        <f t="shared" si="20"/>
        <v>834200</v>
      </c>
      <c r="J99" s="34">
        <f t="shared" ref="J99" si="21">I99+20000</f>
        <v>854200</v>
      </c>
      <c r="K99" s="22">
        <v>10000</v>
      </c>
    </row>
    <row r="100" spans="1:11" ht="15" thickBot="1" x14ac:dyDescent="0.25">
      <c r="A100" s="47"/>
      <c r="B100" s="20" t="s">
        <v>18</v>
      </c>
      <c r="C100" s="1">
        <v>11</v>
      </c>
      <c r="D100" s="1" t="s">
        <v>5</v>
      </c>
      <c r="E100" s="1">
        <v>4</v>
      </c>
      <c r="F100" s="1">
        <v>9.1999999999999993</v>
      </c>
      <c r="G100" s="4"/>
      <c r="H100" s="23">
        <v>86.5</v>
      </c>
      <c r="I100" s="33">
        <f t="shared" si="20"/>
        <v>853675</v>
      </c>
      <c r="J100" s="34">
        <f>I100-20000</f>
        <v>833675</v>
      </c>
      <c r="K100" s="22">
        <v>10000</v>
      </c>
    </row>
    <row r="101" spans="1:11" ht="15" thickBot="1" x14ac:dyDescent="0.25">
      <c r="A101" s="47"/>
      <c r="B101" s="20" t="s">
        <v>18</v>
      </c>
      <c r="C101" s="1">
        <v>12</v>
      </c>
      <c r="D101" s="1" t="s">
        <v>5</v>
      </c>
      <c r="E101" s="1">
        <v>4</v>
      </c>
      <c r="F101" s="1">
        <v>7.6</v>
      </c>
      <c r="G101" s="4"/>
      <c r="H101" s="9">
        <v>86</v>
      </c>
      <c r="I101" s="33">
        <f t="shared" si="20"/>
        <v>844100</v>
      </c>
      <c r="J101" s="34">
        <f>I101-20000</f>
        <v>824100</v>
      </c>
      <c r="K101" s="22">
        <v>10000</v>
      </c>
    </row>
    <row r="102" spans="1:11" ht="15" thickBot="1" x14ac:dyDescent="0.25">
      <c r="A102" s="47" t="s">
        <v>6</v>
      </c>
      <c r="B102" s="20" t="s">
        <v>18</v>
      </c>
      <c r="C102" s="1">
        <v>13</v>
      </c>
      <c r="D102" s="1" t="s">
        <v>4</v>
      </c>
      <c r="E102" s="1">
        <v>4</v>
      </c>
      <c r="F102" s="1">
        <v>9.1999999999999993</v>
      </c>
      <c r="G102" s="4"/>
      <c r="H102" s="9">
        <v>85</v>
      </c>
      <c r="I102" s="33">
        <f t="shared" si="20"/>
        <v>839350</v>
      </c>
      <c r="J102" s="34">
        <f>I102+20000</f>
        <v>859350</v>
      </c>
      <c r="K102" s="22">
        <v>10000</v>
      </c>
    </row>
    <row r="103" spans="1:11" ht="15" thickBot="1" x14ac:dyDescent="0.25">
      <c r="A103" s="47"/>
      <c r="B103" s="20" t="s">
        <v>18</v>
      </c>
      <c r="C103" s="1">
        <v>14</v>
      </c>
      <c r="D103" s="1" t="s">
        <v>4</v>
      </c>
      <c r="E103" s="1">
        <v>4</v>
      </c>
      <c r="F103" s="1">
        <v>9.1999999999999993</v>
      </c>
      <c r="G103" s="4"/>
      <c r="H103" s="9">
        <v>86</v>
      </c>
      <c r="I103" s="33">
        <f t="shared" si="20"/>
        <v>848900</v>
      </c>
      <c r="J103" s="34">
        <f t="shared" ref="J103" si="22">I103+20000</f>
        <v>868900</v>
      </c>
      <c r="K103" s="22">
        <v>10000</v>
      </c>
    </row>
    <row r="104" spans="1:11" ht="15" thickBot="1" x14ac:dyDescent="0.25">
      <c r="A104" s="47"/>
      <c r="B104" s="20" t="s">
        <v>18</v>
      </c>
      <c r="C104" s="1">
        <v>15</v>
      </c>
      <c r="D104" s="1" t="s">
        <v>5</v>
      </c>
      <c r="E104" s="1">
        <v>4</v>
      </c>
      <c r="F104" s="1">
        <v>7.5</v>
      </c>
      <c r="G104" s="4"/>
      <c r="H104" s="9">
        <v>86.5</v>
      </c>
      <c r="I104" s="33">
        <f t="shared" si="20"/>
        <v>848575</v>
      </c>
      <c r="J104" s="34">
        <f>I104-20000</f>
        <v>828575</v>
      </c>
    </row>
    <row r="105" spans="1:11" ht="15" thickBot="1" x14ac:dyDescent="0.25">
      <c r="A105" s="47"/>
      <c r="B105" s="20" t="s">
        <v>18</v>
      </c>
      <c r="C105" s="1">
        <v>16</v>
      </c>
      <c r="D105" s="1" t="s">
        <v>5</v>
      </c>
      <c r="E105" s="1">
        <v>4</v>
      </c>
      <c r="F105" s="1">
        <v>5.8</v>
      </c>
      <c r="G105" s="4"/>
      <c r="H105" s="9">
        <v>76</v>
      </c>
      <c r="I105" s="33">
        <f t="shared" si="20"/>
        <v>743200</v>
      </c>
      <c r="J105" s="34">
        <f>I105-20000</f>
        <v>723200</v>
      </c>
    </row>
    <row r="106" spans="1:11" ht="15" thickBot="1" x14ac:dyDescent="0.25">
      <c r="A106" s="47">
        <v>1</v>
      </c>
      <c r="B106" s="20" t="s">
        <v>18</v>
      </c>
      <c r="C106" s="1">
        <v>17</v>
      </c>
      <c r="D106" s="1" t="s">
        <v>4</v>
      </c>
      <c r="E106" s="1">
        <v>4</v>
      </c>
      <c r="F106" s="1">
        <v>7.4</v>
      </c>
      <c r="G106" s="4"/>
      <c r="H106" s="9">
        <v>85</v>
      </c>
      <c r="I106" s="33">
        <f t="shared" si="20"/>
        <v>833950</v>
      </c>
      <c r="J106" s="34">
        <f>I106+25000</f>
        <v>858950</v>
      </c>
      <c r="K106" s="22">
        <v>10000</v>
      </c>
    </row>
    <row r="107" spans="1:11" ht="15" thickBot="1" x14ac:dyDescent="0.25">
      <c r="A107" s="47"/>
      <c r="B107" s="20" t="s">
        <v>18</v>
      </c>
      <c r="C107" s="1">
        <v>18</v>
      </c>
      <c r="D107" s="1" t="s">
        <v>4</v>
      </c>
      <c r="E107" s="1">
        <v>4</v>
      </c>
      <c r="F107" s="1">
        <v>7.4</v>
      </c>
      <c r="G107" s="4"/>
      <c r="H107" s="9">
        <v>86</v>
      </c>
      <c r="I107" s="33">
        <f t="shared" si="20"/>
        <v>843500</v>
      </c>
      <c r="J107" s="34">
        <f>I107+25000</f>
        <v>868500</v>
      </c>
      <c r="K107" s="22">
        <v>10000</v>
      </c>
    </row>
    <row r="108" spans="1:11" ht="15" thickBot="1" x14ac:dyDescent="0.25">
      <c r="A108" s="47"/>
      <c r="B108" s="20" t="s">
        <v>18</v>
      </c>
      <c r="C108" s="1">
        <v>19</v>
      </c>
      <c r="D108" s="1" t="s">
        <v>5</v>
      </c>
      <c r="E108" s="1">
        <v>4</v>
      </c>
      <c r="F108" s="1">
        <v>7.3</v>
      </c>
      <c r="G108" s="4"/>
      <c r="H108" s="23">
        <v>86.5</v>
      </c>
      <c r="I108" s="33">
        <f t="shared" si="20"/>
        <v>847975</v>
      </c>
      <c r="J108" s="34">
        <f>I108-25000</f>
        <v>822975</v>
      </c>
      <c r="K108" s="22">
        <v>10000</v>
      </c>
    </row>
    <row r="109" spans="1:11" ht="15" thickBot="1" x14ac:dyDescent="0.25">
      <c r="A109" s="47"/>
      <c r="B109" s="20" t="s">
        <v>18</v>
      </c>
      <c r="C109" s="1">
        <v>20</v>
      </c>
      <c r="D109" s="1" t="s">
        <v>5</v>
      </c>
      <c r="E109" s="1">
        <v>4</v>
      </c>
      <c r="F109" s="1">
        <v>7.3</v>
      </c>
      <c r="G109" s="4"/>
      <c r="H109" s="9">
        <v>86</v>
      </c>
      <c r="I109" s="33">
        <f t="shared" si="20"/>
        <v>843200</v>
      </c>
      <c r="J109" s="34">
        <f>I109-25000</f>
        <v>818200</v>
      </c>
      <c r="K109" s="22">
        <v>10000</v>
      </c>
    </row>
    <row r="110" spans="1:11" ht="15" thickBot="1" x14ac:dyDescent="0.25">
      <c r="A110" s="47">
        <v>2</v>
      </c>
      <c r="B110" s="20" t="s">
        <v>18</v>
      </c>
      <c r="C110" s="1">
        <v>21</v>
      </c>
      <c r="D110" s="1" t="s">
        <v>4</v>
      </c>
      <c r="E110" s="1">
        <v>4</v>
      </c>
      <c r="F110" s="1">
        <v>7.1</v>
      </c>
      <c r="G110" s="4"/>
      <c r="H110" s="9">
        <v>85</v>
      </c>
      <c r="I110" s="33">
        <f t="shared" si="20"/>
        <v>833050</v>
      </c>
      <c r="J110" s="34">
        <f>I110+20000</f>
        <v>853050</v>
      </c>
      <c r="K110" s="22">
        <v>10000</v>
      </c>
    </row>
    <row r="111" spans="1:11" ht="15" thickBot="1" x14ac:dyDescent="0.25">
      <c r="A111" s="47"/>
      <c r="B111" s="20" t="s">
        <v>18</v>
      </c>
      <c r="C111" s="1">
        <v>22</v>
      </c>
      <c r="D111" s="1" t="s">
        <v>4</v>
      </c>
      <c r="E111" s="1">
        <v>4</v>
      </c>
      <c r="F111" s="1">
        <v>7.1</v>
      </c>
      <c r="G111" s="4"/>
      <c r="H111" s="9">
        <v>86</v>
      </c>
      <c r="I111" s="33">
        <f t="shared" si="20"/>
        <v>842600</v>
      </c>
      <c r="J111" s="34">
        <f t="shared" ref="J111" si="23">I111+20000</f>
        <v>862600</v>
      </c>
      <c r="K111" s="22">
        <v>10000</v>
      </c>
    </row>
    <row r="112" spans="1:11" ht="15" thickBot="1" x14ac:dyDescent="0.25">
      <c r="A112" s="47"/>
      <c r="B112" s="20" t="s">
        <v>18</v>
      </c>
      <c r="C112" s="1">
        <v>23</v>
      </c>
      <c r="D112" s="1" t="s">
        <v>5</v>
      </c>
      <c r="E112" s="1">
        <v>4</v>
      </c>
      <c r="F112" s="1">
        <v>6.9</v>
      </c>
      <c r="G112" s="4"/>
      <c r="H112" s="23">
        <v>86.5</v>
      </c>
      <c r="I112" s="33">
        <f t="shared" si="20"/>
        <v>846775</v>
      </c>
      <c r="J112" s="34">
        <f>I112-20000</f>
        <v>826775</v>
      </c>
      <c r="K112" s="22">
        <v>10000</v>
      </c>
    </row>
    <row r="113" spans="1:11" ht="15" thickBot="1" x14ac:dyDescent="0.25">
      <c r="A113" s="47"/>
      <c r="B113" s="20" t="s">
        <v>18</v>
      </c>
      <c r="C113" s="1">
        <v>24</v>
      </c>
      <c r="D113" s="1" t="s">
        <v>5</v>
      </c>
      <c r="E113" s="1">
        <v>4</v>
      </c>
      <c r="F113" s="1">
        <v>6.9</v>
      </c>
      <c r="G113" s="4"/>
      <c r="H113" s="9">
        <v>86</v>
      </c>
      <c r="I113" s="33">
        <f t="shared" si="20"/>
        <v>842000</v>
      </c>
      <c r="J113" s="34">
        <f>I113-20000</f>
        <v>822000</v>
      </c>
      <c r="K113" s="22">
        <v>10000</v>
      </c>
    </row>
    <row r="114" spans="1:11" ht="15" thickBot="1" x14ac:dyDescent="0.25">
      <c r="A114" s="47">
        <v>3</v>
      </c>
      <c r="B114" s="20" t="s">
        <v>18</v>
      </c>
      <c r="C114" s="1">
        <v>25</v>
      </c>
      <c r="D114" s="1" t="s">
        <v>4</v>
      </c>
      <c r="E114" s="1">
        <v>4</v>
      </c>
      <c r="F114" s="1">
        <v>7.3</v>
      </c>
      <c r="G114" s="4"/>
      <c r="H114" s="9">
        <v>85</v>
      </c>
      <c r="I114" s="33">
        <f t="shared" si="20"/>
        <v>833650</v>
      </c>
      <c r="J114" s="34">
        <f>I114+20000</f>
        <v>853650</v>
      </c>
      <c r="K114" s="22">
        <v>10000</v>
      </c>
    </row>
    <row r="115" spans="1:11" ht="15" thickBot="1" x14ac:dyDescent="0.25">
      <c r="A115" s="47"/>
      <c r="B115" s="20" t="s">
        <v>18</v>
      </c>
      <c r="C115" s="1">
        <v>26</v>
      </c>
      <c r="D115" s="1" t="s">
        <v>4</v>
      </c>
      <c r="E115" s="1">
        <v>4</v>
      </c>
      <c r="F115" s="1">
        <v>8.1</v>
      </c>
      <c r="G115" s="4"/>
      <c r="H115" s="9">
        <v>86</v>
      </c>
      <c r="I115" s="33">
        <f t="shared" si="20"/>
        <v>845600</v>
      </c>
      <c r="J115" s="34">
        <f>I115+20000</f>
        <v>865600</v>
      </c>
      <c r="K115" s="22">
        <v>10000</v>
      </c>
    </row>
    <row r="116" spans="1:11" ht="15" thickBot="1" x14ac:dyDescent="0.25">
      <c r="A116" s="47"/>
      <c r="B116" s="20" t="s">
        <v>18</v>
      </c>
      <c r="C116" s="1">
        <v>27</v>
      </c>
      <c r="D116" s="1" t="s">
        <v>5</v>
      </c>
      <c r="E116" s="1">
        <v>3</v>
      </c>
      <c r="F116" s="1">
        <v>12.2</v>
      </c>
      <c r="G116" s="4"/>
      <c r="H116" s="23">
        <v>74.5</v>
      </c>
      <c r="I116" s="33">
        <f t="shared" si="20"/>
        <v>748075</v>
      </c>
      <c r="J116" s="34">
        <f>I116-20000</f>
        <v>728075</v>
      </c>
      <c r="K116" s="22">
        <v>10000</v>
      </c>
    </row>
    <row r="117" spans="1:11" ht="15" thickBot="1" x14ac:dyDescent="0.25">
      <c r="A117" s="47"/>
      <c r="B117" s="20" t="s">
        <v>18</v>
      </c>
      <c r="C117" s="1">
        <v>28</v>
      </c>
      <c r="D117" s="1" t="s">
        <v>5</v>
      </c>
      <c r="E117" s="1">
        <v>3</v>
      </c>
      <c r="F117" s="1">
        <v>12</v>
      </c>
      <c r="G117" s="4"/>
      <c r="H117" s="9">
        <v>74</v>
      </c>
      <c r="I117" s="33">
        <f t="shared" si="20"/>
        <v>742700</v>
      </c>
      <c r="J117" s="34">
        <f>I117-20000</f>
        <v>722700</v>
      </c>
      <c r="K117" s="22">
        <v>10000</v>
      </c>
    </row>
    <row r="118" spans="1:11" ht="15" thickBot="1" x14ac:dyDescent="0.25">
      <c r="A118" s="47">
        <v>4</v>
      </c>
      <c r="B118" s="20" t="s">
        <v>18</v>
      </c>
      <c r="C118" s="1">
        <v>29</v>
      </c>
      <c r="D118" s="1" t="s">
        <v>4</v>
      </c>
      <c r="E118" s="1">
        <v>4</v>
      </c>
      <c r="F118" s="1">
        <v>7.1</v>
      </c>
      <c r="G118" s="4"/>
      <c r="H118" s="9">
        <v>85</v>
      </c>
      <c r="I118" s="33">
        <f t="shared" si="20"/>
        <v>833050</v>
      </c>
      <c r="J118" s="34">
        <f>I118+10000</f>
        <v>843050</v>
      </c>
      <c r="K118" s="22">
        <v>10000</v>
      </c>
    </row>
    <row r="119" spans="1:11" ht="15" thickBot="1" x14ac:dyDescent="0.25">
      <c r="A119" s="47"/>
      <c r="B119" s="20" t="s">
        <v>18</v>
      </c>
      <c r="C119" s="1">
        <v>30</v>
      </c>
      <c r="D119" s="1" t="s">
        <v>4</v>
      </c>
      <c r="E119" s="1">
        <v>4</v>
      </c>
      <c r="F119" s="1">
        <v>7.9</v>
      </c>
      <c r="G119" s="4"/>
      <c r="H119" s="9">
        <v>86</v>
      </c>
      <c r="I119" s="33">
        <f t="shared" si="20"/>
        <v>845000</v>
      </c>
      <c r="J119" s="34">
        <f t="shared" ref="J119" si="24">I119+10000</f>
        <v>855000</v>
      </c>
      <c r="K119" s="22">
        <v>10000</v>
      </c>
    </row>
    <row r="120" spans="1:11" ht="15" thickBot="1" x14ac:dyDescent="0.25">
      <c r="A120" s="47"/>
      <c r="B120" s="20" t="s">
        <v>18</v>
      </c>
      <c r="C120" s="1">
        <v>31</v>
      </c>
      <c r="D120" s="1" t="s">
        <v>5</v>
      </c>
      <c r="E120" s="1">
        <v>3</v>
      </c>
      <c r="F120" s="1">
        <v>6.8</v>
      </c>
      <c r="G120" s="4"/>
      <c r="H120" s="23">
        <v>74.5</v>
      </c>
      <c r="I120" s="33">
        <f t="shared" si="20"/>
        <v>731875</v>
      </c>
      <c r="J120" s="34">
        <f>I120-20000</f>
        <v>711875</v>
      </c>
      <c r="K120" s="22">
        <v>10000</v>
      </c>
    </row>
    <row r="121" spans="1:11" ht="15" thickBot="1" x14ac:dyDescent="0.25">
      <c r="A121" s="47"/>
      <c r="B121" s="20" t="s">
        <v>18</v>
      </c>
      <c r="C121" s="1">
        <v>32</v>
      </c>
      <c r="D121" s="1" t="s">
        <v>5</v>
      </c>
      <c r="E121" s="1">
        <v>3</v>
      </c>
      <c r="F121" s="1">
        <v>6.9</v>
      </c>
      <c r="G121" s="19"/>
      <c r="H121" s="9">
        <v>74</v>
      </c>
      <c r="I121" s="33">
        <f t="shared" si="20"/>
        <v>727400</v>
      </c>
      <c r="J121" s="34">
        <f>I121-20000</f>
        <v>707400</v>
      </c>
      <c r="K121" s="22">
        <v>10000</v>
      </c>
    </row>
    <row r="122" spans="1:11" ht="15" thickBot="1" x14ac:dyDescent="0.25">
      <c r="A122" s="47">
        <v>5</v>
      </c>
      <c r="B122" s="20" t="s">
        <v>18</v>
      </c>
      <c r="C122" s="1">
        <v>33</v>
      </c>
      <c r="D122" s="1" t="s">
        <v>4</v>
      </c>
      <c r="E122" s="1">
        <v>4</v>
      </c>
      <c r="F122" s="1">
        <v>7.1</v>
      </c>
      <c r="G122" s="1"/>
      <c r="H122" s="9">
        <v>85</v>
      </c>
      <c r="I122" s="33">
        <f t="shared" si="20"/>
        <v>833050</v>
      </c>
      <c r="J122" s="34">
        <f>I122+20000</f>
        <v>853050</v>
      </c>
      <c r="K122" s="22">
        <v>10000</v>
      </c>
    </row>
    <row r="123" spans="1:11" ht="15" thickBot="1" x14ac:dyDescent="0.25">
      <c r="A123" s="47"/>
      <c r="B123" s="20" t="s">
        <v>18</v>
      </c>
      <c r="C123" s="1">
        <v>34</v>
      </c>
      <c r="D123" s="1" t="s">
        <v>4</v>
      </c>
      <c r="E123" s="1">
        <v>4</v>
      </c>
      <c r="F123" s="1">
        <v>7.1</v>
      </c>
      <c r="G123" s="1"/>
      <c r="H123" s="9">
        <v>86</v>
      </c>
      <c r="I123" s="33">
        <f t="shared" si="20"/>
        <v>842600</v>
      </c>
      <c r="J123" s="34">
        <f t="shared" ref="J123" si="25">I123+20000</f>
        <v>862600</v>
      </c>
      <c r="K123" s="22">
        <v>10000</v>
      </c>
    </row>
    <row r="124" spans="1:11" ht="15" thickBot="1" x14ac:dyDescent="0.25">
      <c r="A124" s="47"/>
      <c r="B124" s="20" t="s">
        <v>18</v>
      </c>
      <c r="C124" s="1">
        <v>35</v>
      </c>
      <c r="D124" s="1" t="s">
        <v>5</v>
      </c>
      <c r="E124" s="1">
        <v>3</v>
      </c>
      <c r="F124" s="1">
        <v>6.5</v>
      </c>
      <c r="G124" s="1"/>
      <c r="H124" s="23">
        <v>74.5</v>
      </c>
      <c r="I124" s="33">
        <f t="shared" si="20"/>
        <v>730975</v>
      </c>
      <c r="J124" s="34">
        <f>I124-20000</f>
        <v>710975</v>
      </c>
      <c r="K124" s="22">
        <v>10000</v>
      </c>
    </row>
    <row r="125" spans="1:11" ht="15" thickBot="1" x14ac:dyDescent="0.25">
      <c r="A125" s="47"/>
      <c r="B125" s="20" t="s">
        <v>18</v>
      </c>
      <c r="C125" s="1">
        <v>36</v>
      </c>
      <c r="D125" s="1" t="s">
        <v>5</v>
      </c>
      <c r="E125" s="1">
        <v>3</v>
      </c>
      <c r="F125" s="1">
        <v>6.2</v>
      </c>
      <c r="G125" s="1"/>
      <c r="H125" s="9">
        <v>74</v>
      </c>
      <c r="I125" s="33">
        <f t="shared" si="20"/>
        <v>725300</v>
      </c>
      <c r="J125" s="34">
        <f>I125-20000</f>
        <v>705300</v>
      </c>
      <c r="K125" s="22">
        <v>10000</v>
      </c>
    </row>
    <row r="126" spans="1:11" ht="15" thickBot="1" x14ac:dyDescent="0.25">
      <c r="A126" s="47">
        <v>6</v>
      </c>
      <c r="B126" s="20" t="s">
        <v>18</v>
      </c>
      <c r="C126" s="1">
        <v>37</v>
      </c>
      <c r="D126" s="1" t="s">
        <v>4</v>
      </c>
      <c r="E126" s="1">
        <v>4</v>
      </c>
      <c r="F126" s="1">
        <v>9.1999999999999993</v>
      </c>
      <c r="G126" s="1"/>
      <c r="H126" s="9">
        <v>85</v>
      </c>
      <c r="I126" s="33">
        <f>H126*מר+F126*מרפסת+גג</f>
        <v>959350</v>
      </c>
      <c r="J126" s="34">
        <f>I126+20000</f>
        <v>979350</v>
      </c>
      <c r="K126" s="22">
        <v>10000</v>
      </c>
    </row>
    <row r="127" spans="1:11" ht="15" thickBot="1" x14ac:dyDescent="0.25">
      <c r="A127" s="47"/>
      <c r="B127" s="20" t="s">
        <v>18</v>
      </c>
      <c r="C127" s="1">
        <v>38</v>
      </c>
      <c r="D127" s="1" t="s">
        <v>4</v>
      </c>
      <c r="E127" s="1">
        <v>4</v>
      </c>
      <c r="F127" s="1">
        <v>8.5</v>
      </c>
      <c r="G127" s="1"/>
      <c r="H127" s="9">
        <v>86</v>
      </c>
      <c r="I127" s="33">
        <f>H127*מר+F127*מרפסת+גג</f>
        <v>966800</v>
      </c>
      <c r="J127" s="34">
        <f t="shared" ref="J127" si="26">I127+20000</f>
        <v>986800</v>
      </c>
      <c r="K127" s="22">
        <v>10000</v>
      </c>
    </row>
    <row r="128" spans="1:11" ht="15" thickBot="1" x14ac:dyDescent="0.25">
      <c r="A128" s="47"/>
      <c r="B128" s="20" t="s">
        <v>18</v>
      </c>
      <c r="C128" s="1">
        <v>39</v>
      </c>
      <c r="D128" s="1" t="s">
        <v>5</v>
      </c>
      <c r="E128" s="1">
        <v>3</v>
      </c>
      <c r="F128" s="1">
        <v>6.6</v>
      </c>
      <c r="G128" s="1"/>
      <c r="H128" s="23">
        <v>74.5</v>
      </c>
      <c r="I128" s="33">
        <f>H128*מר+F128*מרפסת+גג</f>
        <v>851275</v>
      </c>
      <c r="J128" s="34">
        <f>I128-20000</f>
        <v>831275</v>
      </c>
      <c r="K128" s="22">
        <v>10000</v>
      </c>
    </row>
    <row r="129" spans="1:11" ht="15" thickBot="1" x14ac:dyDescent="0.25">
      <c r="A129" s="48"/>
      <c r="B129" s="20" t="s">
        <v>18</v>
      </c>
      <c r="C129" s="10">
        <v>40</v>
      </c>
      <c r="D129" s="10" t="s">
        <v>5</v>
      </c>
      <c r="E129" s="10">
        <v>3</v>
      </c>
      <c r="F129" s="10">
        <v>6.6</v>
      </c>
      <c r="G129" s="10"/>
      <c r="H129" s="11">
        <v>74</v>
      </c>
      <c r="I129" s="33">
        <f>H129*מר+F129*מרפסת+גג</f>
        <v>846500</v>
      </c>
      <c r="J129" s="34">
        <f>I129-20000</f>
        <v>826500</v>
      </c>
      <c r="K129" s="22">
        <v>10000</v>
      </c>
    </row>
    <row r="130" spans="1:11" ht="15" thickBot="1" x14ac:dyDescent="0.25">
      <c r="A130" s="6"/>
      <c r="B130" s="20" t="s">
        <v>18</v>
      </c>
      <c r="C130" s="8"/>
      <c r="D130" s="8" t="s">
        <v>7</v>
      </c>
      <c r="E130" s="17" t="s">
        <v>9</v>
      </c>
      <c r="G130" s="4"/>
      <c r="I130" s="33">
        <f>SUM(I90:I129)</f>
        <v>33158550</v>
      </c>
      <c r="J130" s="34">
        <f>SUM(J90:J129)</f>
        <v>33158550</v>
      </c>
    </row>
    <row r="131" spans="1:11" ht="15" thickBot="1" x14ac:dyDescent="0.25">
      <c r="A131" s="2"/>
      <c r="B131" s="20" t="s">
        <v>18</v>
      </c>
      <c r="C131" s="1"/>
      <c r="D131" s="1" t="s">
        <v>7</v>
      </c>
      <c r="E131" s="18" t="s">
        <v>9</v>
      </c>
      <c r="G131" s="4"/>
      <c r="I131" s="33"/>
    </row>
    <row r="132" spans="1:11" ht="15" thickBot="1" x14ac:dyDescent="0.25">
      <c r="A132" s="2"/>
      <c r="B132" s="20" t="s">
        <v>18</v>
      </c>
      <c r="C132" s="1"/>
      <c r="D132" s="1" t="s">
        <v>7</v>
      </c>
      <c r="E132" s="18" t="s">
        <v>9</v>
      </c>
      <c r="G132" s="4"/>
      <c r="I132" s="33"/>
    </row>
    <row r="133" spans="1:11" x14ac:dyDescent="0.2">
      <c r="A133" s="21"/>
      <c r="B133" s="20" t="s">
        <v>18</v>
      </c>
      <c r="C133" s="5"/>
      <c r="D133" s="5" t="s">
        <v>7</v>
      </c>
      <c r="E133" s="16" t="s">
        <v>9</v>
      </c>
      <c r="G133" s="4"/>
      <c r="I133" s="33"/>
    </row>
    <row r="134" spans="1:11" x14ac:dyDescent="0.2">
      <c r="A134" s="43"/>
      <c r="B134" s="2"/>
      <c r="C134" s="1"/>
      <c r="D134" s="1"/>
      <c r="E134" s="3"/>
    </row>
    <row r="135" spans="1:11" x14ac:dyDescent="0.2">
      <c r="A135" s="44"/>
      <c r="B135" s="2"/>
      <c r="C135" s="1"/>
      <c r="D135" s="1"/>
      <c r="E135" s="3"/>
    </row>
    <row r="136" spans="1:11" x14ac:dyDescent="0.2">
      <c r="A136" s="44"/>
      <c r="B136" s="2"/>
      <c r="C136" s="1"/>
      <c r="D136" s="1"/>
      <c r="E136" s="3"/>
    </row>
    <row r="137" spans="1:11" x14ac:dyDescent="0.2">
      <c r="A137" s="44"/>
      <c r="B137" s="14"/>
      <c r="C137" s="5"/>
      <c r="D137" s="5"/>
      <c r="E137" s="7"/>
    </row>
    <row r="138" spans="1:11" x14ac:dyDescent="0.2">
      <c r="A138" s="37"/>
      <c r="B138" s="6"/>
      <c r="C138" s="8"/>
      <c r="D138" s="8"/>
      <c r="E138" s="39"/>
    </row>
    <row r="139" spans="1:11" x14ac:dyDescent="0.2">
      <c r="A139" s="38"/>
      <c r="B139" s="2"/>
      <c r="C139" s="1"/>
      <c r="D139" s="1"/>
      <c r="E139" s="40"/>
    </row>
    <row r="140" spans="1:11" x14ac:dyDescent="0.2">
      <c r="A140" s="38"/>
      <c r="B140" s="2"/>
      <c r="C140" s="1"/>
      <c r="D140" s="1"/>
      <c r="E140" s="40"/>
    </row>
    <row r="141" spans="1:11" x14ac:dyDescent="0.2">
      <c r="A141" s="38"/>
      <c r="B141" s="2"/>
      <c r="C141" s="1"/>
      <c r="D141" s="1"/>
      <c r="E141" s="40"/>
    </row>
    <row r="142" spans="1:11" x14ac:dyDescent="0.2">
      <c r="A142" s="43"/>
      <c r="B142" s="15"/>
      <c r="C142" s="1"/>
      <c r="D142" s="43"/>
      <c r="E142" s="3"/>
    </row>
    <row r="143" spans="1:11" x14ac:dyDescent="0.2">
      <c r="A143" s="44"/>
      <c r="B143" s="15"/>
      <c r="C143" s="5"/>
      <c r="D143" s="44"/>
      <c r="E143" s="7"/>
    </row>
    <row r="144" spans="1:11" x14ac:dyDescent="0.2">
      <c r="A144" s="37"/>
      <c r="B144" s="6"/>
      <c r="C144" s="8"/>
      <c r="D144" s="8"/>
      <c r="E144" s="39"/>
    </row>
    <row r="145" spans="1:5" x14ac:dyDescent="0.2">
      <c r="A145" s="38"/>
      <c r="B145" s="2"/>
      <c r="C145" s="1"/>
      <c r="D145" s="1"/>
      <c r="E145" s="40"/>
    </row>
    <row r="146" spans="1:5" x14ac:dyDescent="0.2">
      <c r="A146" s="38"/>
      <c r="B146" s="2"/>
      <c r="C146" s="1"/>
      <c r="D146" s="1"/>
      <c r="E146" s="40"/>
    </row>
    <row r="147" spans="1:5" x14ac:dyDescent="0.2">
      <c r="A147" s="38"/>
      <c r="B147" s="2"/>
      <c r="C147" s="1"/>
      <c r="D147" s="1"/>
      <c r="E147" s="40"/>
    </row>
    <row r="148" spans="1:5" x14ac:dyDescent="0.2">
      <c r="A148" s="43"/>
      <c r="B148" s="15"/>
      <c r="C148" s="1"/>
      <c r="D148" s="43"/>
      <c r="E148" s="3"/>
    </row>
    <row r="149" spans="1:5" x14ac:dyDescent="0.2">
      <c r="A149" s="44"/>
      <c r="B149" s="15"/>
      <c r="C149" s="5"/>
      <c r="D149" s="44"/>
      <c r="E149" s="7"/>
    </row>
    <row r="150" spans="1:5" x14ac:dyDescent="0.2">
      <c r="A150" s="37"/>
      <c r="B150" s="6"/>
      <c r="C150" s="8"/>
      <c r="D150" s="8"/>
      <c r="E150" s="39"/>
    </row>
    <row r="151" spans="1:5" x14ac:dyDescent="0.2">
      <c r="A151" s="38"/>
      <c r="B151" s="2"/>
      <c r="C151" s="1"/>
      <c r="D151" s="1"/>
      <c r="E151" s="40"/>
    </row>
    <row r="152" spans="1:5" x14ac:dyDescent="0.2">
      <c r="A152" s="38"/>
      <c r="B152" s="2"/>
      <c r="C152" s="1"/>
      <c r="D152" s="1"/>
      <c r="E152" s="40"/>
    </row>
    <row r="153" spans="1:5" x14ac:dyDescent="0.2">
      <c r="A153" s="38"/>
      <c r="B153" s="2"/>
      <c r="C153" s="1"/>
      <c r="D153" s="1"/>
      <c r="E153" s="40"/>
    </row>
    <row r="154" spans="1:5" x14ac:dyDescent="0.2">
      <c r="A154" s="43"/>
      <c r="B154" s="15"/>
      <c r="C154" s="1"/>
      <c r="D154" s="43"/>
      <c r="E154" s="3"/>
    </row>
    <row r="155" spans="1:5" x14ac:dyDescent="0.2">
      <c r="A155" s="44"/>
      <c r="B155" s="15"/>
      <c r="C155" s="5"/>
      <c r="D155" s="44"/>
      <c r="E155" s="7"/>
    </row>
    <row r="156" spans="1:5" x14ac:dyDescent="0.2">
      <c r="A156" s="37"/>
      <c r="B156" s="6"/>
      <c r="C156" s="8"/>
      <c r="D156" s="8"/>
      <c r="E156" s="39"/>
    </row>
    <row r="157" spans="1:5" x14ac:dyDescent="0.2">
      <c r="A157" s="38"/>
      <c r="B157" s="2"/>
      <c r="C157" s="1"/>
      <c r="D157" s="1"/>
      <c r="E157" s="40"/>
    </row>
    <row r="158" spans="1:5" x14ac:dyDescent="0.2">
      <c r="A158" s="38"/>
      <c r="B158" s="2"/>
      <c r="C158" s="1"/>
      <c r="D158" s="1"/>
      <c r="E158" s="40"/>
    </row>
    <row r="159" spans="1:5" x14ac:dyDescent="0.2">
      <c r="A159" s="38"/>
      <c r="B159" s="2"/>
      <c r="C159" s="1"/>
      <c r="D159" s="1"/>
      <c r="E159" s="40"/>
    </row>
    <row r="160" spans="1:5" x14ac:dyDescent="0.2">
      <c r="A160" s="41"/>
      <c r="B160" s="15"/>
      <c r="C160" s="1"/>
      <c r="D160" s="43"/>
      <c r="E160" s="3"/>
    </row>
    <row r="161" spans="1:5" x14ac:dyDescent="0.2">
      <c r="A161" s="42"/>
      <c r="B161" s="15"/>
      <c r="C161" s="5"/>
      <c r="D161" s="44"/>
      <c r="E161" s="7"/>
    </row>
    <row r="162" spans="1:5" x14ac:dyDescent="0.2">
      <c r="A162" s="37"/>
      <c r="B162" s="6"/>
      <c r="C162" s="8"/>
      <c r="D162" s="8"/>
      <c r="E162" s="39"/>
    </row>
    <row r="163" spans="1:5" x14ac:dyDescent="0.2">
      <c r="A163" s="38"/>
      <c r="B163" s="2"/>
      <c r="C163" s="1"/>
      <c r="D163" s="1"/>
      <c r="E163" s="40"/>
    </row>
    <row r="164" spans="1:5" x14ac:dyDescent="0.2">
      <c r="A164" s="38"/>
      <c r="B164" s="2"/>
      <c r="C164" s="1"/>
      <c r="D164" s="1"/>
      <c r="E164" s="40"/>
    </row>
    <row r="165" spans="1:5" x14ac:dyDescent="0.2">
      <c r="A165" s="38"/>
      <c r="B165" s="2"/>
      <c r="C165" s="1"/>
      <c r="D165" s="1"/>
      <c r="E165" s="40"/>
    </row>
    <row r="166" spans="1:5" x14ac:dyDescent="0.2">
      <c r="A166" s="41"/>
      <c r="B166" s="15"/>
      <c r="C166" s="1"/>
      <c r="D166" s="43"/>
      <c r="E166" s="3"/>
    </row>
    <row r="167" spans="1:5" x14ac:dyDescent="0.2">
      <c r="A167" s="42"/>
      <c r="B167" s="15"/>
      <c r="C167" s="5"/>
      <c r="D167" s="44"/>
      <c r="E167" s="7"/>
    </row>
    <row r="168" spans="1:5" x14ac:dyDescent="0.2">
      <c r="A168" s="37"/>
      <c r="B168" s="6"/>
      <c r="C168" s="8"/>
      <c r="D168" s="8"/>
      <c r="E168" s="39"/>
    </row>
    <row r="169" spans="1:5" x14ac:dyDescent="0.2">
      <c r="A169" s="38"/>
      <c r="B169" s="2"/>
      <c r="C169" s="1"/>
      <c r="D169" s="1"/>
      <c r="E169" s="40"/>
    </row>
    <row r="170" spans="1:5" x14ac:dyDescent="0.2">
      <c r="A170" s="38"/>
      <c r="B170" s="2"/>
      <c r="C170" s="1"/>
      <c r="D170" s="1"/>
      <c r="E170" s="40"/>
    </row>
    <row r="171" spans="1:5" x14ac:dyDescent="0.2">
      <c r="A171" s="41"/>
      <c r="B171" s="14"/>
      <c r="C171" s="5"/>
      <c r="D171" s="5"/>
      <c r="E171" s="46"/>
    </row>
    <row r="172" spans="1:5" x14ac:dyDescent="0.2">
      <c r="A172" s="39"/>
      <c r="B172" s="6"/>
      <c r="C172" s="8"/>
      <c r="D172" s="8"/>
      <c r="E172" s="45"/>
    </row>
    <row r="173" spans="1:5" x14ac:dyDescent="0.2">
      <c r="A173" s="40"/>
      <c r="B173" s="2"/>
      <c r="C173" s="3"/>
      <c r="D173" s="3"/>
      <c r="E173" s="45"/>
    </row>
    <row r="174" spans="1:5" x14ac:dyDescent="0.2">
      <c r="A174" s="40"/>
      <c r="B174" s="2"/>
      <c r="C174" s="3"/>
      <c r="D174" s="3"/>
      <c r="E174" s="45"/>
    </row>
    <row r="175" spans="1:5" x14ac:dyDescent="0.2">
      <c r="A175" s="46"/>
      <c r="B175" s="14"/>
      <c r="C175" s="7"/>
      <c r="D175" s="7"/>
      <c r="E175" s="45"/>
    </row>
    <row r="176" spans="1:5" x14ac:dyDescent="0.2">
      <c r="A176" s="39"/>
      <c r="B176" s="6"/>
      <c r="C176" s="8"/>
      <c r="D176" s="8"/>
      <c r="E176" s="45"/>
    </row>
    <row r="177" spans="1:5" x14ac:dyDescent="0.2">
      <c r="A177" s="40"/>
      <c r="B177" s="2"/>
      <c r="C177" s="3"/>
      <c r="D177" s="1"/>
      <c r="E177" s="45"/>
    </row>
    <row r="178" spans="1:5" x14ac:dyDescent="0.2">
      <c r="A178" s="40"/>
      <c r="B178" s="2"/>
      <c r="C178" s="3"/>
      <c r="D178" s="1"/>
      <c r="E178" s="45"/>
    </row>
    <row r="179" spans="1:5" x14ac:dyDescent="0.2">
      <c r="A179" s="46"/>
      <c r="B179" s="14"/>
      <c r="C179" s="7"/>
      <c r="D179" s="5"/>
      <c r="E179" s="45"/>
    </row>
    <row r="180" spans="1:5" x14ac:dyDescent="0.2">
      <c r="B180" s="15"/>
      <c r="C180" s="25"/>
      <c r="D180" s="26"/>
      <c r="E180" s="27"/>
    </row>
    <row r="181" spans="1:5" x14ac:dyDescent="0.2">
      <c r="A181" s="26"/>
      <c r="B181" s="15"/>
      <c r="C181" s="25"/>
      <c r="D181" s="27"/>
      <c r="E181" s="27"/>
    </row>
  </sheetData>
  <mergeCells count="57">
    <mergeCell ref="A26:A29"/>
    <mergeCell ref="A30:A33"/>
    <mergeCell ref="A34:A37"/>
    <mergeCell ref="A38:A41"/>
    <mergeCell ref="A2:A5"/>
    <mergeCell ref="A6:A9"/>
    <mergeCell ref="A10:A13"/>
    <mergeCell ref="A14:A17"/>
    <mergeCell ref="A18:A21"/>
    <mergeCell ref="A22:A25"/>
    <mergeCell ref="A82:A85"/>
    <mergeCell ref="A46:A49"/>
    <mergeCell ref="A50:A53"/>
    <mergeCell ref="A54:A57"/>
    <mergeCell ref="A58:A61"/>
    <mergeCell ref="A62:A65"/>
    <mergeCell ref="A66:A69"/>
    <mergeCell ref="A70:A73"/>
    <mergeCell ref="A74:A77"/>
    <mergeCell ref="A78:A81"/>
    <mergeCell ref="A118:A121"/>
    <mergeCell ref="A122:A125"/>
    <mergeCell ref="A126:A129"/>
    <mergeCell ref="A90:A93"/>
    <mergeCell ref="A94:A97"/>
    <mergeCell ref="A98:A101"/>
    <mergeCell ref="A102:A105"/>
    <mergeCell ref="A106:A109"/>
    <mergeCell ref="A110:A113"/>
    <mergeCell ref="A114:A117"/>
    <mergeCell ref="A148:A149"/>
    <mergeCell ref="D148:D149"/>
    <mergeCell ref="A144:A147"/>
    <mergeCell ref="E144:E147"/>
    <mergeCell ref="A134:A137"/>
    <mergeCell ref="A142:A143"/>
    <mergeCell ref="D142:D143"/>
    <mergeCell ref="A138:A141"/>
    <mergeCell ref="E138:E141"/>
    <mergeCell ref="E176:E179"/>
    <mergeCell ref="A176:A179"/>
    <mergeCell ref="A168:A171"/>
    <mergeCell ref="A172:A175"/>
    <mergeCell ref="E168:E171"/>
    <mergeCell ref="E172:E175"/>
    <mergeCell ref="A156:A159"/>
    <mergeCell ref="E156:E159"/>
    <mergeCell ref="A150:A153"/>
    <mergeCell ref="E150:E153"/>
    <mergeCell ref="A166:A167"/>
    <mergeCell ref="D166:D167"/>
    <mergeCell ref="A162:A165"/>
    <mergeCell ref="E162:E165"/>
    <mergeCell ref="A160:A161"/>
    <mergeCell ref="D160:D161"/>
    <mergeCell ref="A154:A155"/>
    <mergeCell ref="D154:D155"/>
  </mergeCells>
  <pageMargins left="0.25" right="0.25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גליונות עבודה</vt:lpstr>
      </vt:variant>
      <vt:variant>
        <vt:i4>1</vt:i4>
      </vt:variant>
      <vt:variant>
        <vt:lpstr>טווחים בעלי שם</vt:lpstr>
      </vt:variant>
      <vt:variant>
        <vt:i4>4</vt:i4>
      </vt:variant>
    </vt:vector>
  </HeadingPairs>
  <TitlesOfParts>
    <vt:vector size="5" baseType="lpstr">
      <vt:lpstr>מחירון ברסלב</vt:lpstr>
      <vt:lpstr>גג</vt:lpstr>
      <vt:lpstr>מטר</vt:lpstr>
      <vt:lpstr>מר</vt:lpstr>
      <vt:lpstr>מרפסת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2021-06-10T07:51:43Z</cp:lastPrinted>
  <dcterms:created xsi:type="dcterms:W3CDTF">2018-04-09T14:46:01Z</dcterms:created>
  <dcterms:modified xsi:type="dcterms:W3CDTF">2021-07-12T18:31:19Z</dcterms:modified>
</cp:coreProperties>
</file>