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2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drawing+xml" PartName="/xl/drawings/worksheetdrawing2.xml"/>
  <Override ContentType="application/vnd.openxmlformats-officedocument.drawing+xml" PartName="/xl/drawings/worksheetdrawing1.xml"/>
  <Override ContentType="application/vnd.openxmlformats-officedocument.drawing+xml" PartName="/xl/drawings/worksheetdrawing3.xml"/>
  <Override ContentType="application/vnd.openxmlformats-officedocument.extended-properties+xml" PartName="/docProps/app.xml"/>
  <Override ContentType="application/vnd.openxmlformats-officedocument.spreadsheetml.sharedStrings+xml" PartName="/xl/sharedString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3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  <sheet state="visible" name="גיליון2" sheetId="2" r:id="rId5"/>
    <sheet state="visible" name="גיליון3" sheetId="3" r:id="rId6"/>
  </sheets>
  <definedNames/>
  <calcPr/>
</workbook>
</file>

<file path=xl/sharedStrings.xml><?xml version="1.0" encoding="utf-8"?>
<sst xmlns="http://schemas.openxmlformats.org/spreadsheetml/2006/main" count="19" uniqueCount="19">
  <si>
    <t xml:space="preserve">כמה נדרש להפקיד לניצול הטבות המס - פנסיה והשתלמות </t>
  </si>
  <si>
    <t>שכר ממוצע במשק לשנת 2019</t>
  </si>
  <si>
    <t>הכנסה שנתית כעצמאי</t>
  </si>
  <si>
    <t>הפקדה חודשית נדרשת לפנסיה</t>
  </si>
  <si>
    <t>הפקדה שנתית נדרשת לפנסיה</t>
  </si>
  <si>
    <t>הפקדה מוכרת להטבות מס לפנסיה ( זיכוי ממס כולל אכ"ע- 16.5%  )</t>
  </si>
  <si>
    <t>הפקדה מוכרת להטבות מס לקרן השתלמות</t>
  </si>
  <si>
    <t>תקרת הפקדה מוטבת לקרן השתלמות (לפטור מס רווחי הון)</t>
  </si>
  <si>
    <t>אני שכיר ועצמאי - האם חלה עליי חובת הפקדת עצמאי ?</t>
  </si>
  <si>
    <t>שכרך כשכיר</t>
  </si>
  <si>
    <t>הכנסה שנתית כשכיר</t>
  </si>
  <si>
    <t>אחוזי הפקדה לפנסיה</t>
  </si>
  <si>
    <t>הפקדה שנתית לפנסיה</t>
  </si>
  <si>
    <t>מהי ההפקדה שנדרשת כעצמאי?</t>
  </si>
  <si>
    <t>תקרות 2019</t>
  </si>
  <si>
    <t>תקרת הכנסה מזכה לעצמאי</t>
  </si>
  <si>
    <t>תקרת הכנסה לקרן השתלמות</t>
  </si>
  <si>
    <t>תקרת הפקדה מוטבת לקרן השתלמות לעצמאי</t>
  </si>
  <si>
    <t>יש לשנות רק את הנתונים במשבצות הצהובות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</si>
</sst>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&quot;₪&quot;\ #,##0"/>
    <numFmt numFmtId="165" formatCode="&quot;₪&quot;\ #,##0.00"/>
  </numFmts>
  <fonts count="7">
    <font>
      <sz val="11.0"/>
      <color rgb="FF000000"/>
      <name val="Arial"/>
    </font>
    <font>
      <b/>
      <sz val="16.0"/>
      <color rgb="FF000000"/>
      <name val="Tahoma"/>
    </font>
    <font/>
    <font>
      <sz val="11.0"/>
      <color rgb="FF000000"/>
      <name val="Tahoma"/>
    </font>
    <font>
      <b/>
      <sz val="11.0"/>
      <color rgb="FF000000"/>
      <name val="Tahoma"/>
    </font>
    <font>
      <u/>
      <color rgb="FF0000FF"/>
    </font>
    <font>
      <sz val="14.0"/>
      <color rgb="FF000000"/>
      <name val="Tahoma"/>
    </font>
  </fonts>
  <fills count="4">
    <fill>
      <patternFill patternType="none"/>
    </fill>
    <fill>
      <patternFill patternType="lightGray"/>
    </fill>
    <fill>
      <patternFill patternType="solid">
        <fgColor rgb="FF92D050"/>
        <bgColor rgb="FF92D050"/>
      </patternFill>
    </fill>
    <fill>
      <patternFill patternType="solid">
        <fgColor rgb="FFFFFF00"/>
        <bgColor rgb="FFFFFF00"/>
      </patternFill>
    </fill>
  </fills>
  <borders count="12">
    <border/>
    <border>
      <left/>
      <top/>
    </border>
    <border>
      <right/>
      <top/>
    </border>
    <border>
      <left/>
    </border>
    <border>
      <right/>
    </border>
    <border>
      <left/>
      <bottom style="thin">
        <color rgb="FF000000"/>
      </bottom>
    </border>
    <border>
      <right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/>
      <right/>
      <top/>
      <bottom/>
    </border>
  </borders>
  <cellStyleXfs count="1">
    <xf borderId="0" fillId="0" fontId="0" numFmtId="0" applyAlignment="1" applyFont="1"/>
  </cellStyleXfs>
  <cellXfs count="24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shrinkToFit="0" wrapText="1"/>
    </xf>
    <xf borderId="2" fillId="0" fontId="2" numFmtId="0" xfId="0" applyBorder="1" applyFont="1"/>
    <xf borderId="3" fillId="0" fontId="2" numFmtId="0" xfId="0" applyBorder="1" applyFont="1"/>
    <xf borderId="4" fillId="0" fontId="2" numFmtId="0" xfId="0" applyBorder="1" applyFont="1"/>
    <xf borderId="5" fillId="0" fontId="2" numFmtId="0" xfId="0" applyBorder="1" applyFont="1"/>
    <xf borderId="6" fillId="0" fontId="2" numFmtId="0" xfId="0" applyBorder="1" applyFont="1"/>
    <xf borderId="7" fillId="0" fontId="3" numFmtId="0" xfId="0" applyAlignment="1" applyBorder="1" applyFont="1">
      <alignment readingOrder="0"/>
    </xf>
    <xf borderId="7" fillId="0" fontId="3" numFmtId="164" xfId="0" applyBorder="1" applyFont="1" applyNumberFormat="1"/>
    <xf borderId="7" fillId="3" fontId="4" numFmtId="0" xfId="0" applyAlignment="1" applyBorder="1" applyFill="1" applyFont="1">
      <alignment readingOrder="0"/>
    </xf>
    <xf borderId="7" fillId="3" fontId="3" numFmtId="164" xfId="0" applyBorder="1" applyFont="1" applyNumberFormat="1"/>
    <xf borderId="0" fillId="0" fontId="3" numFmtId="0" xfId="0" applyFont="1"/>
    <xf borderId="7" fillId="0" fontId="3" numFmtId="165" xfId="0" applyBorder="1" applyFont="1" applyNumberFormat="1"/>
    <xf borderId="0" fillId="0" fontId="5" numFmtId="0" xfId="0" applyFont="1"/>
    <xf borderId="8" fillId="0" fontId="6" numFmtId="0" xfId="0" applyAlignment="1" applyBorder="1" applyFont="1">
      <alignment horizontal="center" readingOrder="0" shrinkToFit="0" wrapText="1"/>
    </xf>
    <xf borderId="9" fillId="0" fontId="2" numFmtId="0" xfId="0" applyBorder="1" applyFont="1"/>
    <xf borderId="0" fillId="0" fontId="0" numFmtId="0" xfId="0" applyAlignment="1" applyFont="1">
      <alignment horizontal="center"/>
    </xf>
    <xf borderId="7" fillId="3" fontId="3" numFmtId="10" xfId="0" applyBorder="1" applyFont="1" applyNumberFormat="1"/>
    <xf borderId="0" fillId="0" fontId="3" numFmtId="165" xfId="0" applyFont="1" applyNumberFormat="1"/>
    <xf borderId="7" fillId="0" fontId="4" numFmtId="0" xfId="0" applyAlignment="1" applyBorder="1" applyFont="1">
      <alignment readingOrder="0"/>
    </xf>
    <xf borderId="7" fillId="0" fontId="4" numFmtId="165" xfId="0" applyBorder="1" applyFont="1" applyNumberFormat="1"/>
    <xf borderId="10" fillId="0" fontId="3" numFmtId="0" xfId="0" applyAlignment="1" applyBorder="1" applyFont="1">
      <alignment readingOrder="0"/>
    </xf>
    <xf borderId="10" fillId="0" fontId="3" numFmtId="164" xfId="0" applyBorder="1" applyFont="1" applyNumberFormat="1"/>
    <xf borderId="11" fillId="3" fontId="0" numFmtId="49" xfId="0" applyAlignment="1" applyBorder="1" applyFont="1" applyNumberFormat="1">
      <alignment horizontal="right" readingOrder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3" Type="http://schemas.openxmlformats.org/officeDocument/2006/relationships/sharedStrings" Target="sharedStrings.xml"/><Relationship Id="rId2" Type="http://schemas.openxmlformats.org/officeDocument/2006/relationships/styles" Target="styles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4" Type="http://schemas.openxmlformats.org/officeDocument/2006/relationships/worksheet" Target="worksheets/sheet1.xml"/><Relationship Id="rId1" Type="http://schemas.openxmlformats.org/officeDocument/2006/relationships/theme" Target="theme/theme1.xml"/></Relationships>
</file>

<file path=xl/drawings/worksheet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worksheet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worksheet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ערכת נושא Office">
  <a:themeElements>
    <a:clrScheme name="Office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cap="flat" cmpd="sng" w="9525" algn="ctr">
          <a:solidFill>
            <a:schemeClr val="phClr">
              <a:shade val="95000"/>
              <a:satMod val="105000"/>
            </a:schemeClr>
          </a:solidFill>
          <a:prstDash val="solid"/>
        </a:ln>
        <a:ln cap="flat" cmpd="sng" w="25400" algn="ctr">
          <a:solidFill>
            <a:schemeClr val="phClr"/>
          </a:solidFill>
          <a:prstDash val="solid"/>
        </a:ln>
        <a:ln cap="flat" cmpd="sng" w="38100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rotWithShape="0" dir="5400000" dist="20000">
              <a:srgbClr val="000000">
                <a:alpha val="38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<Relationships xmlns="http://schemas.openxmlformats.org/package/2006/relationships"><Relationship Id="rId2" Type="http://schemas.openxmlformats.org/officeDocument/2006/relationships/hyperlink" Target="http://www.pensuni.com/?p=1447" TargetMode="External"/><Relationship Id="rId3" Type="http://schemas.openxmlformats.org/officeDocument/2006/relationships/hyperlink" Target="http://www.pensuni.com/?p=1447" TargetMode="External"/><Relationship Id="rId5" Type="http://schemas.openxmlformats.org/officeDocument/2006/relationships/drawing" Target="../drawings/worksheetdrawing1.xml"/><Relationship Id="rId4" Type="http://schemas.openxmlformats.org/officeDocument/2006/relationships/hyperlink" Target="http://www.pensuni.com/?p=2465" TargetMode="External"/><Relationship Id="rId1" Type="http://schemas.openxmlformats.org/officeDocument/2006/relationships/hyperlink" Target="http://www.pensuni.com/?p=2233" TargetMode="Externa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1" width="60.0"/>
    <col customWidth="1" min="2" max="2" width="19.38"/>
    <col customWidth="1" min="3" max="11" width="8.63"/>
  </cols>
  <sheetData>
    <row r="1" ht="14.25" customHeight="1">
      <c r="A1" s="1" t="s">
        <v>0</v>
      </c>
      <c r="B1" s="2"/>
    </row>
    <row r="2" ht="14.25" customHeight="1">
      <c r="A2" s="3"/>
      <c r="B2" s="4"/>
    </row>
    <row r="3" ht="14.25" customHeight="1">
      <c r="A3" s="5"/>
      <c r="B3" s="6"/>
    </row>
    <row r="4" ht="14.25" customHeight="1">
      <c r="A4" s="7" t="s">
        <v>1</v>
      </c>
      <c r="B4" s="8">
        <v>10273.0</v>
      </c>
    </row>
    <row r="5" ht="14.25" customHeight="1">
      <c r="A5" s="9" t="s">
        <v>2</v>
      </c>
      <c r="B5" s="10">
        <v>0.0</v>
      </c>
    </row>
    <row r="6" ht="14.25" customHeight="1">
      <c r="A6" s="11"/>
      <c r="B6" s="11"/>
    </row>
    <row r="7" ht="14.25" customHeight="1">
      <c r="A7" s="7" t="s">
        <v>3</v>
      </c>
      <c r="B7" s="12" t="str">
        <f>B8/12</f>
        <v>₪ 0.00</v>
      </c>
    </row>
    <row r="8" ht="14.25" customHeight="1">
      <c r="A8" s="7" t="s">
        <v>4</v>
      </c>
      <c r="B8" s="12" t="str">
        <f>IF(B5&lt;(0.5*12*B4),B5*0.0445,IF(B5&gt;B4*12,(0.5*12*B4)*0.0445+(0.5*12*B4)*0.1255,(0.5*12*B4)*0.0445+(B5-0.5*12*B4)*0.1255))</f>
        <v>₪ 0.00</v>
      </c>
      <c r="C8" s="13"/>
    </row>
    <row r="9" ht="14.25" customHeight="1">
      <c r="A9" s="7" t="s">
        <v>5</v>
      </c>
      <c r="B9" s="12" t="str">
        <f>IF(B5&lt;B24,B5*0.165,B24*0.165)</f>
        <v>₪ 0.00</v>
      </c>
      <c r="C9" s="13"/>
    </row>
    <row r="10" ht="14.25" customHeight="1">
      <c r="A10" s="7" t="s">
        <v>6</v>
      </c>
      <c r="B10" s="12" t="str">
        <f>IF(B5&lt;B25,B5*0.045,B25*0.045)</f>
        <v>₪ 0.00</v>
      </c>
      <c r="C10" s="13"/>
    </row>
    <row r="11" ht="14.25" customHeight="1">
      <c r="A11" s="7" t="s">
        <v>7</v>
      </c>
      <c r="B11" s="12" t="str">
        <f>B26</f>
        <v>₪ 18,480.00</v>
      </c>
      <c r="C11" s="13"/>
    </row>
    <row r="12" ht="14.25" customHeight="1">
      <c r="A12" s="11"/>
      <c r="B12" s="11"/>
    </row>
    <row r="13" ht="14.25" customHeight="1">
      <c r="A13" s="14" t="s">
        <v>8</v>
      </c>
      <c r="B13" s="15"/>
    </row>
    <row r="14" ht="14.25" customHeight="1">
      <c r="A14" s="11"/>
      <c r="B14" s="11"/>
    </row>
    <row r="15" ht="14.25" customHeight="1">
      <c r="A15" s="7" t="s">
        <v>9</v>
      </c>
      <c r="B15" s="10">
        <v>0.0</v>
      </c>
      <c r="F15" s="16"/>
    </row>
    <row r="16" ht="14.25" customHeight="1">
      <c r="A16" s="7" t="s">
        <v>10</v>
      </c>
      <c r="B16" s="12" t="str">
        <f>B15*12</f>
        <v>₪ 0.00</v>
      </c>
    </row>
    <row r="17" ht="14.25" customHeight="1">
      <c r="A17" s="7" t="s">
        <v>11</v>
      </c>
      <c r="B17" s="17">
        <v>0.185</v>
      </c>
    </row>
    <row r="18" ht="14.25" customHeight="1">
      <c r="A18" s="7" t="s">
        <v>12</v>
      </c>
      <c r="B18" s="12" t="str">
        <f>B17*B16</f>
        <v>₪ 0.00</v>
      </c>
    </row>
    <row r="19" ht="14.25" customHeight="1">
      <c r="A19" s="11"/>
      <c r="B19" s="18"/>
    </row>
    <row r="20" ht="14.25" customHeight="1">
      <c r="A20" s="19" t="s">
        <v>13</v>
      </c>
      <c r="B20" s="20" t="str">
        <f>IF(B8-B18&gt;=0,B8-B18,0)</f>
        <v>₪ 0.00</v>
      </c>
    </row>
    <row r="21" ht="14.25" customHeight="1">
      <c r="A21" s="11"/>
      <c r="B21" s="11"/>
    </row>
    <row r="22" ht="14.25" customHeight="1">
      <c r="A22" s="11"/>
      <c r="B22" s="11"/>
    </row>
    <row r="23" ht="14.25" customHeight="1">
      <c r="A23" s="14" t="s">
        <v>14</v>
      </c>
      <c r="B23" s="15"/>
    </row>
    <row r="24" ht="14.25" customHeight="1">
      <c r="A24" s="21" t="s">
        <v>15</v>
      </c>
      <c r="B24" s="22">
        <v>211200.0</v>
      </c>
    </row>
    <row r="25" ht="14.25" customHeight="1">
      <c r="A25" s="7" t="s">
        <v>16</v>
      </c>
      <c r="B25" s="8">
        <v>264000.0</v>
      </c>
    </row>
    <row r="26" ht="14.25" customHeight="1">
      <c r="A26" s="7" t="s">
        <v>17</v>
      </c>
      <c r="B26" s="8">
        <v>18480.0</v>
      </c>
    </row>
    <row r="27" ht="14.25" customHeight="1"/>
    <row r="28" ht="14.25" customHeight="1">
      <c r="A28" s="23" t="s">
        <v>18</v>
      </c>
    </row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</sheetData>
  <mergeCells count="3">
    <mergeCell ref="A23:B23"/>
    <mergeCell ref="A13:B13"/>
    <mergeCell ref="A1:B3"/>
  </mergeCells>
  <hyperlinks>
    <hyperlink r:id="rId1" ref="C8"/>
    <hyperlink r:id="rId2" ref="C9"/>
    <hyperlink r:id="rId3" ref="C10"/>
    <hyperlink r:id="rId4" ref="C11"/>
  </hyperlinks>
  <printOptions/>
  <pageMargins bottom="0.75" footer="0.0" header="0.0" left="0.7" right="0.7" top="0.75"/>
  <pageSetup paperSize="9" orientation="portrait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11" width="8.63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11" width="8.63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</sheetData>
  <printOptions/>
  <pageMargins bottom="0.75" footer="0.0" header="0.0" left="0.7" right="0.7" top="0.75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Migdal</Company>
  <ScaleCrop>false</ScaleCrop>
  <HeadingPairs>
    <vt:vector baseType="variant" size="2">
      <vt:variant>
        <vt:lpstr>גליונות עבודה</vt:lpstr>
      </vt:variant>
      <vt:variant>
        <vt:i4>3</vt:i4>
      </vt:variant>
    </vt:vector>
  </HeadingPairs>
  <TitlesOfParts>
    <vt:vector baseType="lpstr" size="3">
      <vt:lpstr>גיליון1</vt:lpstr>
      <vt:lpstr>גיליון2</vt:lpstr>
      <vt:lpstr>גיליון3</vt:lpstr>
    </vt:vector>
  </TitlesOfParts>
  <LinksUpToDate>false</LinksUpToDate>
  <SharedDoc>false</SharedDoc>
  <HyperlinksChanged>false</HyperlinksChanged>
  <Application>Microsoft Excel</Application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2019-09-14T09:39:00Z</dcterms:created>
  <dc:creator>עדי פרידמן</dc:creator>
  <cp:lastModifiedBy>רחלי נעמן</cp:lastModifiedBy>
  <dcterms:modified xsi:type="dcterms:W3CDTF">2019-11-18T09:39:00Z</dcterms:modified>
</cp:coreProperties>
</file>