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1A7DE0F3-C304-4EEB-BC58-D6A653BE507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g5GmIs2oWNOZOwV2CC9ciOFhzqph/FwQdCjkd3/Vy1c="/>
    </ext>
  </extLst>
</workbook>
</file>

<file path=xl/calcChain.xml><?xml version="1.0" encoding="utf-8"?>
<calcChain xmlns="http://schemas.openxmlformats.org/spreadsheetml/2006/main">
  <c r="C2" i="1" l="1" a="1"/>
  <c r="C2" i="1" s="1"/>
  <c r="A330" i="1"/>
  <c r="B330" i="1" s="1"/>
  <c r="A329" i="1"/>
  <c r="B329" i="1" s="1"/>
  <c r="B328" i="1"/>
  <c r="B327" i="1"/>
  <c r="B326" i="1"/>
  <c r="A326" i="1"/>
  <c r="A325" i="1"/>
  <c r="B325" i="1" s="1"/>
  <c r="A324" i="1"/>
  <c r="B324" i="1" s="1"/>
  <c r="A323" i="1"/>
  <c r="B323" i="1" s="1"/>
  <c r="B322" i="1"/>
  <c r="A322" i="1"/>
  <c r="A321" i="1"/>
  <c r="B321" i="1" s="1"/>
  <c r="A320" i="1"/>
  <c r="B320" i="1" s="1"/>
  <c r="A319" i="1"/>
  <c r="B319" i="1" s="1"/>
  <c r="B318" i="1"/>
  <c r="A318" i="1"/>
  <c r="A317" i="1"/>
  <c r="B317" i="1" s="1"/>
  <c r="A316" i="1"/>
  <c r="B316" i="1" s="1"/>
  <c r="A315" i="1"/>
  <c r="B315" i="1" s="1"/>
  <c r="B314" i="1"/>
  <c r="A314" i="1"/>
  <c r="B313" i="1"/>
  <c r="B312" i="1"/>
  <c r="B311" i="1"/>
  <c r="A310" i="1"/>
  <c r="B310" i="1" s="1"/>
  <c r="B309" i="1"/>
  <c r="A309" i="1"/>
  <c r="A308" i="1"/>
  <c r="B308" i="1" s="1"/>
  <c r="A307" i="1"/>
  <c r="B307" i="1" s="1"/>
  <c r="A306" i="1"/>
  <c r="B306" i="1" s="1"/>
  <c r="B305" i="1"/>
  <c r="A304" i="1"/>
  <c r="B304" i="1" s="1"/>
  <c r="A303" i="1"/>
  <c r="B303" i="1" s="1"/>
  <c r="A302" i="1"/>
  <c r="B302" i="1" s="1"/>
  <c r="A301" i="1"/>
  <c r="B301" i="1" s="1"/>
  <c r="A300" i="1"/>
  <c r="B300" i="1" s="1"/>
  <c r="B299" i="1"/>
  <c r="A298" i="1"/>
  <c r="B298" i="1" s="1"/>
  <c r="A297" i="1"/>
  <c r="B297" i="1" s="1"/>
  <c r="A296" i="1"/>
  <c r="B296" i="1" s="1"/>
  <c r="B295" i="1"/>
  <c r="A294" i="1"/>
  <c r="B294" i="1" s="1"/>
  <c r="A293" i="1"/>
  <c r="B293" i="1" s="1"/>
  <c r="B292" i="1"/>
  <c r="A291" i="1"/>
  <c r="B291" i="1" s="1"/>
  <c r="A290" i="1"/>
  <c r="B290" i="1" s="1"/>
  <c r="A289" i="1"/>
  <c r="B289" i="1" s="1"/>
  <c r="A288" i="1"/>
  <c r="B288" i="1" s="1"/>
  <c r="A287" i="1"/>
  <c r="B287" i="1" s="1"/>
  <c r="A286" i="1"/>
  <c r="B286" i="1" s="1"/>
  <c r="A285" i="1"/>
  <c r="B285" i="1" s="1"/>
  <c r="A284" i="1"/>
  <c r="B284" i="1" s="1"/>
  <c r="A283" i="1"/>
  <c r="B283" i="1" s="1"/>
  <c r="A282" i="1"/>
  <c r="B282" i="1" s="1"/>
  <c r="B281" i="1"/>
  <c r="A281" i="1"/>
  <c r="A280" i="1"/>
  <c r="B280" i="1" s="1"/>
  <c r="A279" i="1"/>
  <c r="B279" i="1" s="1"/>
  <c r="A278" i="1"/>
  <c r="B278" i="1" s="1"/>
  <c r="A277" i="1"/>
  <c r="B277" i="1" s="1"/>
  <c r="B276" i="1"/>
  <c r="A276" i="1"/>
  <c r="A275" i="1"/>
  <c r="B275" i="1" s="1"/>
  <c r="A274" i="1"/>
  <c r="B274" i="1" s="1"/>
  <c r="A273" i="1"/>
  <c r="B273" i="1" s="1"/>
  <c r="A272" i="1"/>
  <c r="B272" i="1" s="1"/>
  <c r="A271" i="1"/>
  <c r="B271" i="1" s="1"/>
  <c r="A270" i="1"/>
  <c r="B270" i="1" s="1"/>
  <c r="A269" i="1"/>
  <c r="B269" i="1" s="1"/>
  <c r="A268" i="1"/>
  <c r="B268" i="1" s="1"/>
  <c r="A267" i="1"/>
  <c r="B267" i="1" s="1"/>
  <c r="A266" i="1"/>
  <c r="B266" i="1" s="1"/>
  <c r="A265" i="1"/>
  <c r="B265" i="1" s="1"/>
  <c r="A264" i="1"/>
  <c r="B264" i="1" s="1"/>
  <c r="A263" i="1"/>
  <c r="B263" i="1" s="1"/>
  <c r="A262" i="1"/>
  <c r="B262" i="1" s="1"/>
  <c r="A261" i="1"/>
  <c r="B261" i="1" s="1"/>
  <c r="A260" i="1"/>
  <c r="B260" i="1" s="1"/>
  <c r="A259" i="1"/>
  <c r="B259" i="1" s="1"/>
  <c r="A258" i="1"/>
  <c r="B258" i="1" s="1"/>
  <c r="A257" i="1"/>
  <c r="B257" i="1" s="1"/>
  <c r="A256" i="1"/>
  <c r="B256" i="1" s="1"/>
  <c r="A255" i="1"/>
  <c r="B255" i="1" s="1"/>
  <c r="A254" i="1"/>
  <c r="B254" i="1" s="1"/>
  <c r="A253" i="1"/>
  <c r="B253" i="1" s="1"/>
  <c r="B252" i="1"/>
  <c r="A252" i="1"/>
  <c r="A251" i="1"/>
  <c r="B251" i="1" s="1"/>
  <c r="A250" i="1"/>
  <c r="B250" i="1" s="1"/>
  <c r="A249" i="1"/>
  <c r="B249" i="1" s="1"/>
  <c r="A248" i="1"/>
  <c r="B248" i="1" s="1"/>
  <c r="A247" i="1"/>
  <c r="B247" i="1" s="1"/>
  <c r="A246" i="1"/>
  <c r="B246" i="1" s="1"/>
  <c r="A245" i="1"/>
  <c r="B245" i="1" s="1"/>
  <c r="A244" i="1"/>
  <c r="B244" i="1" s="1"/>
  <c r="A243" i="1"/>
  <c r="B243" i="1" s="1"/>
  <c r="A242" i="1"/>
  <c r="B242" i="1" s="1"/>
  <c r="A241" i="1"/>
  <c r="B241" i="1" s="1"/>
  <c r="A240" i="1"/>
  <c r="B240" i="1" s="1"/>
  <c r="A239" i="1"/>
  <c r="B239" i="1" s="1"/>
  <c r="A238" i="1"/>
  <c r="B238" i="1" s="1"/>
  <c r="A237" i="1"/>
  <c r="B237" i="1" s="1"/>
  <c r="A236" i="1"/>
  <c r="B236" i="1" s="1"/>
  <c r="A235" i="1"/>
  <c r="B235" i="1" s="1"/>
  <c r="A234" i="1"/>
  <c r="B234" i="1" s="1"/>
  <c r="A233" i="1"/>
  <c r="B233" i="1" s="1"/>
  <c r="A232" i="1"/>
  <c r="B232" i="1" s="1"/>
  <c r="A231" i="1"/>
  <c r="B231" i="1" s="1"/>
  <c r="A230" i="1"/>
  <c r="B230" i="1" s="1"/>
  <c r="A229" i="1"/>
  <c r="B229" i="1" s="1"/>
  <c r="B228" i="1"/>
  <c r="A228" i="1"/>
  <c r="A227" i="1"/>
  <c r="B227" i="1" s="1"/>
  <c r="A226" i="1"/>
  <c r="B226" i="1" s="1"/>
  <c r="A225" i="1"/>
  <c r="B225" i="1" s="1"/>
  <c r="A224" i="1"/>
  <c r="B224" i="1" s="1"/>
  <c r="A223" i="1"/>
  <c r="B223" i="1" s="1"/>
  <c r="A222" i="1"/>
  <c r="B222" i="1" s="1"/>
  <c r="A221" i="1"/>
  <c r="B221" i="1" s="1"/>
  <c r="A220" i="1"/>
  <c r="B220" i="1" s="1"/>
  <c r="A219" i="1"/>
  <c r="B219" i="1" s="1"/>
  <c r="A218" i="1"/>
  <c r="B218" i="1" s="1"/>
  <c r="A217" i="1"/>
  <c r="B217" i="1" s="1"/>
  <c r="A216" i="1"/>
  <c r="B216" i="1" s="1"/>
  <c r="A215" i="1"/>
  <c r="B215" i="1" s="1"/>
  <c r="A214" i="1"/>
  <c r="B214" i="1" s="1"/>
  <c r="A213" i="1"/>
  <c r="B213" i="1" s="1"/>
  <c r="A212" i="1"/>
  <c r="B212" i="1" s="1"/>
  <c r="A211" i="1"/>
  <c r="B211" i="1" s="1"/>
  <c r="A210" i="1"/>
  <c r="B210" i="1" s="1"/>
  <c r="B209" i="1"/>
  <c r="A209" i="1"/>
  <c r="A208" i="1"/>
  <c r="B208" i="1" s="1"/>
  <c r="A207" i="1"/>
  <c r="B207" i="1" s="1"/>
  <c r="A206" i="1"/>
  <c r="B206" i="1" s="1"/>
  <c r="A205" i="1"/>
  <c r="B205" i="1" s="1"/>
  <c r="B204" i="1"/>
  <c r="A204" i="1"/>
  <c r="A203" i="1"/>
  <c r="B203" i="1" s="1"/>
  <c r="A202" i="1"/>
  <c r="B202" i="1" s="1"/>
  <c r="A201" i="1"/>
  <c r="B201" i="1" s="1"/>
  <c r="A200" i="1"/>
  <c r="B200" i="1" s="1"/>
  <c r="A199" i="1"/>
  <c r="B199" i="1" s="1"/>
  <c r="A198" i="1"/>
  <c r="B198" i="1" s="1"/>
  <c r="A197" i="1"/>
  <c r="B197" i="1" s="1"/>
  <c r="A196" i="1"/>
  <c r="B196" i="1" s="1"/>
  <c r="A195" i="1"/>
  <c r="B195" i="1" s="1"/>
  <c r="A194" i="1"/>
  <c r="B194" i="1" s="1"/>
  <c r="A193" i="1"/>
  <c r="B193" i="1" s="1"/>
  <c r="A192" i="1"/>
  <c r="B192" i="1" s="1"/>
  <c r="A191" i="1"/>
  <c r="B191" i="1" s="1"/>
  <c r="A190" i="1"/>
  <c r="B190" i="1" s="1"/>
  <c r="A189" i="1"/>
  <c r="B189" i="1" s="1"/>
  <c r="B188" i="1"/>
  <c r="B187" i="1"/>
  <c r="A186" i="1"/>
  <c r="B186" i="1" s="1"/>
  <c r="A185" i="1"/>
  <c r="B185" i="1" s="1"/>
  <c r="B184" i="1"/>
  <c r="A184" i="1"/>
  <c r="B183" i="1"/>
  <c r="A183" i="1"/>
  <c r="B182" i="1"/>
  <c r="A181" i="1"/>
  <c r="B181" i="1" s="1"/>
  <c r="B180" i="1"/>
  <c r="B179" i="1"/>
  <c r="A179" i="1"/>
  <c r="A178" i="1"/>
  <c r="B178" i="1" s="1"/>
  <c r="A177" i="1"/>
  <c r="B177" i="1" s="1"/>
  <c r="A176" i="1"/>
  <c r="B176" i="1" s="1"/>
  <c r="A175" i="1"/>
  <c r="B175" i="1" s="1"/>
  <c r="B174" i="1"/>
  <c r="A173" i="1"/>
  <c r="B173" i="1" s="1"/>
  <c r="B172" i="1"/>
  <c r="A171" i="1"/>
  <c r="B171" i="1" s="1"/>
  <c r="A170" i="1"/>
  <c r="B170" i="1" s="1"/>
  <c r="A169" i="1"/>
  <c r="B169" i="1" s="1"/>
  <c r="A168" i="1"/>
  <c r="B168" i="1" s="1"/>
  <c r="A167" i="1"/>
  <c r="B167" i="1" s="1"/>
  <c r="A166" i="1"/>
  <c r="B166" i="1" s="1"/>
  <c r="B165" i="1"/>
  <c r="A164" i="1"/>
  <c r="B164" i="1" s="1"/>
  <c r="A163" i="1"/>
  <c r="B163" i="1" s="1"/>
  <c r="B162" i="1"/>
  <c r="B161" i="1"/>
  <c r="A161" i="1"/>
  <c r="A160" i="1"/>
  <c r="B160" i="1" s="1"/>
  <c r="A159" i="1"/>
  <c r="B159" i="1" s="1"/>
  <c r="B158" i="1"/>
  <c r="B157" i="1"/>
  <c r="B156" i="1"/>
  <c r="A155" i="1"/>
  <c r="B155" i="1" s="1"/>
  <c r="B154" i="1"/>
  <c r="B153" i="1"/>
  <c r="A152" i="1"/>
  <c r="B152" i="1" s="1"/>
  <c r="A151" i="1"/>
  <c r="B151" i="1" s="1"/>
  <c r="B150" i="1"/>
  <c r="A149" i="1"/>
  <c r="B149" i="1" s="1"/>
  <c r="B148" i="1"/>
  <c r="A148" i="1"/>
  <c r="B147" i="1"/>
  <c r="A146" i="1"/>
  <c r="B146" i="1" s="1"/>
  <c r="B145" i="1"/>
  <c r="B144" i="1"/>
  <c r="B143" i="1"/>
  <c r="A142" i="1"/>
  <c r="B142" i="1" s="1"/>
  <c r="A141" i="1"/>
  <c r="B141" i="1" s="1"/>
  <c r="A140" i="1"/>
  <c r="B140" i="1" s="1"/>
  <c r="A139" i="1"/>
  <c r="B139" i="1" s="1"/>
  <c r="A138" i="1"/>
  <c r="B138" i="1" s="1"/>
  <c r="A137" i="1"/>
  <c r="B137" i="1" s="1"/>
  <c r="A136" i="1"/>
  <c r="B136" i="1" s="1"/>
  <c r="A135" i="1"/>
  <c r="B135" i="1" s="1"/>
  <c r="B134" i="1"/>
  <c r="A133" i="1"/>
  <c r="B133" i="1" s="1"/>
  <c r="A132" i="1"/>
  <c r="B132" i="1" s="1"/>
  <c r="A131" i="1"/>
  <c r="B131" i="1" s="1"/>
  <c r="A130" i="1"/>
  <c r="B130" i="1" s="1"/>
  <c r="B129" i="1"/>
  <c r="A128" i="1"/>
  <c r="B128" i="1" s="1"/>
  <c r="B127" i="1"/>
  <c r="B126" i="1"/>
  <c r="A125" i="1"/>
  <c r="B125" i="1" s="1"/>
  <c r="A124" i="1"/>
  <c r="B124" i="1" s="1"/>
  <c r="B123" i="1"/>
  <c r="A122" i="1"/>
  <c r="B122" i="1" s="1"/>
  <c r="A121" i="1"/>
  <c r="B121" i="1" s="1"/>
  <c r="B120" i="1"/>
  <c r="A120" i="1"/>
  <c r="A119" i="1"/>
  <c r="B119" i="1" s="1"/>
  <c r="A118" i="1"/>
  <c r="B118" i="1" s="1"/>
  <c r="B117" i="1"/>
  <c r="A116" i="1"/>
  <c r="B116" i="1" s="1"/>
  <c r="B115" i="1"/>
  <c r="A114" i="1"/>
  <c r="B114" i="1" s="1"/>
  <c r="B113" i="1"/>
  <c r="B112" i="1"/>
  <c r="A112" i="1"/>
  <c r="B111" i="1"/>
  <c r="A111" i="1"/>
  <c r="A110" i="1"/>
  <c r="B110" i="1" s="1"/>
  <c r="A109" i="1"/>
  <c r="B109" i="1" s="1"/>
  <c r="A108" i="1"/>
  <c r="B108" i="1" s="1"/>
  <c r="B107" i="1"/>
  <c r="A107" i="1"/>
  <c r="A106" i="1"/>
  <c r="B106" i="1" s="1"/>
  <c r="A105" i="1"/>
  <c r="B105" i="1" s="1"/>
  <c r="A104" i="1"/>
  <c r="B104" i="1" s="1"/>
  <c r="B103" i="1"/>
  <c r="A103" i="1"/>
  <c r="A102" i="1"/>
  <c r="B102" i="1" s="1"/>
  <c r="A101" i="1"/>
  <c r="B101" i="1" s="1"/>
  <c r="B100" i="1"/>
  <c r="A99" i="1"/>
  <c r="B99" i="1" s="1"/>
  <c r="A98" i="1"/>
  <c r="B98" i="1" s="1"/>
  <c r="B97" i="1"/>
  <c r="A96" i="1"/>
  <c r="B96" i="1" s="1"/>
  <c r="B95" i="1"/>
  <c r="A95" i="1"/>
  <c r="B94" i="1"/>
  <c r="A93" i="1"/>
  <c r="B93" i="1" s="1"/>
  <c r="A92" i="1"/>
  <c r="B92" i="1" s="1"/>
  <c r="A91" i="1"/>
  <c r="B91" i="1" s="1"/>
  <c r="B90" i="1"/>
  <c r="A89" i="1"/>
  <c r="B89" i="1" s="1"/>
  <c r="B88" i="1"/>
  <c r="A87" i="1"/>
  <c r="B87" i="1" s="1"/>
  <c r="A86" i="1"/>
  <c r="B86" i="1" s="1"/>
  <c r="A85" i="1"/>
  <c r="B85" i="1" s="1"/>
  <c r="A84" i="1"/>
  <c r="B84" i="1" s="1"/>
  <c r="A83" i="1"/>
  <c r="B83" i="1" s="1"/>
  <c r="A82" i="1"/>
  <c r="B82" i="1" s="1"/>
  <c r="B81" i="1"/>
  <c r="A80" i="1"/>
  <c r="B80" i="1" s="1"/>
  <c r="B79" i="1"/>
  <c r="A79" i="1"/>
  <c r="A78" i="1"/>
  <c r="B78" i="1" s="1"/>
  <c r="B77" i="1"/>
  <c r="A77" i="1"/>
  <c r="A76" i="1"/>
  <c r="B76" i="1" s="1"/>
  <c r="A75" i="1"/>
  <c r="B75" i="1" s="1"/>
  <c r="A74" i="1"/>
  <c r="B74" i="1" s="1"/>
  <c r="B73" i="1"/>
  <c r="A73" i="1"/>
  <c r="A72" i="1"/>
  <c r="B72" i="1" s="1"/>
  <c r="A71" i="1"/>
  <c r="B71" i="1" s="1"/>
  <c r="A70" i="1"/>
  <c r="B70" i="1" s="1"/>
  <c r="B69" i="1"/>
  <c r="A69" i="1"/>
  <c r="A68" i="1"/>
  <c r="B68" i="1" s="1"/>
  <c r="B67" i="1"/>
  <c r="B66" i="1"/>
  <c r="A65" i="1"/>
  <c r="B65" i="1" s="1"/>
  <c r="A64" i="1"/>
  <c r="B64" i="1" s="1"/>
  <c r="A63" i="1"/>
  <c r="B63" i="1" s="1"/>
  <c r="A62" i="1"/>
  <c r="B62" i="1" s="1"/>
  <c r="A61" i="1"/>
  <c r="B61" i="1" s="1"/>
  <c r="A60" i="1"/>
  <c r="B60" i="1" s="1"/>
  <c r="A59" i="1"/>
  <c r="B59" i="1" s="1"/>
  <c r="A58" i="1"/>
  <c r="B58" i="1" s="1"/>
  <c r="B57" i="1"/>
  <c r="B56" i="1"/>
  <c r="A56" i="1"/>
  <c r="B55" i="1"/>
  <c r="B54" i="1"/>
  <c r="A53" i="1"/>
  <c r="B53" i="1" s="1"/>
  <c r="B52" i="1"/>
  <c r="B51" i="1"/>
  <c r="B50" i="1"/>
  <c r="A49" i="1"/>
  <c r="B49" i="1" s="1"/>
  <c r="A48" i="1"/>
  <c r="B48" i="1" s="1"/>
  <c r="A47" i="1"/>
  <c r="B47" i="1" s="1"/>
  <c r="B46" i="1"/>
  <c r="A45" i="1"/>
  <c r="B45" i="1" s="1"/>
  <c r="A44" i="1"/>
  <c r="B44" i="1" s="1"/>
  <c r="A43" i="1"/>
  <c r="B43" i="1" s="1"/>
  <c r="B42" i="1"/>
  <c r="A42" i="1"/>
  <c r="B41" i="1"/>
  <c r="A40" i="1"/>
  <c r="B40" i="1" s="1"/>
  <c r="A39" i="1"/>
  <c r="B39" i="1" s="1"/>
  <c r="A38" i="1"/>
  <c r="B38" i="1" s="1"/>
  <c r="A37" i="1"/>
  <c r="B37" i="1" s="1"/>
  <c r="A36" i="1"/>
  <c r="B36" i="1" s="1"/>
  <c r="A35" i="1"/>
  <c r="B35" i="1" s="1"/>
  <c r="A34" i="1"/>
  <c r="B34" i="1" s="1"/>
  <c r="A33" i="1"/>
  <c r="B33" i="1" s="1"/>
  <c r="A32" i="1"/>
  <c r="B32" i="1" s="1"/>
  <c r="B31" i="1"/>
  <c r="A31" i="1"/>
  <c r="A30" i="1"/>
  <c r="B30" i="1" s="1"/>
  <c r="A29" i="1"/>
  <c r="B29" i="1" s="1"/>
  <c r="A28" i="1"/>
  <c r="B28" i="1" s="1"/>
  <c r="A27" i="1"/>
  <c r="B27" i="1" s="1"/>
  <c r="A26" i="1"/>
  <c r="B26" i="1" s="1"/>
  <c r="A25" i="1"/>
  <c r="B25" i="1" s="1"/>
  <c r="A24" i="1"/>
  <c r="B24" i="1" s="1"/>
  <c r="A23" i="1"/>
  <c r="B23" i="1" s="1"/>
  <c r="A22" i="1"/>
  <c r="B22" i="1" s="1"/>
  <c r="A21" i="1"/>
  <c r="B21" i="1" s="1"/>
  <c r="A20" i="1"/>
  <c r="B20" i="1" s="1"/>
  <c r="A19" i="1"/>
  <c r="B19" i="1" s="1"/>
  <c r="A18" i="1"/>
  <c r="B18" i="1" s="1"/>
  <c r="A17" i="1"/>
  <c r="B17" i="1" s="1"/>
  <c r="A16" i="1"/>
  <c r="B16" i="1" s="1"/>
  <c r="A15" i="1"/>
  <c r="B15" i="1" s="1"/>
  <c r="A14" i="1"/>
  <c r="B14" i="1" s="1"/>
  <c r="A13" i="1"/>
  <c r="B13" i="1" s="1"/>
  <c r="A12" i="1"/>
  <c r="B12" i="1" s="1"/>
  <c r="A11" i="1"/>
  <c r="B11" i="1" s="1"/>
  <c r="A10" i="1"/>
  <c r="B10" i="1" s="1"/>
  <c r="A9" i="1"/>
  <c r="B9" i="1" s="1"/>
  <c r="A8" i="1"/>
  <c r="B8" i="1" s="1"/>
  <c r="B7" i="1"/>
  <c r="A7" i="1"/>
  <c r="A6" i="1"/>
  <c r="B6" i="1" s="1"/>
  <c r="A5" i="1"/>
  <c r="B5" i="1" s="1"/>
  <c r="A4" i="1"/>
  <c r="B4" i="1" s="1"/>
  <c r="A3" i="1"/>
  <c r="B3" i="1" s="1"/>
  <c r="A2" i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<sst xmlns="http://schemas.openxmlformats.org/spreadsheetml/2006/main" count="20" uniqueCount="20">
  <si>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מספר אישור</t>
  </si>
  <si>
    <t>שלב א</t>
  </si>
  <si>
    <t>שלב ב</t>
  </si>
  <si>
    <t>001390G</t>
  </si>
  <si>
    <t>004438G</t>
  </si>
  <si>
    <t>005751C</t>
  </si>
  <si>
    <t>002589C</t>
  </si>
  <si>
    <t>003723G</t>
  </si>
  <si>
    <t>000034C</t>
  </si>
  <si>
    <t>006668C</t>
  </si>
  <si>
    <t>008055C</t>
  </si>
  <si>
    <t>005515C</t>
  </si>
  <si>
    <t>004650C</t>
  </si>
  <si>
    <t>005778G</t>
  </si>
  <si>
    <t>001381Q</t>
  </si>
  <si>
    <t>009492Q</t>
  </si>
  <si>
    <t>005739Q</t>
  </si>
  <si>
    <t>000150Q</t>
  </si>
  <si>
    <t>004143Q</t>
  </si>
  <si>
    <t>009662Q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</si>
</sst>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scheme val="minor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sz val="11"/>
      <color rgb="FF141414"/>
      <name val="Inherit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49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00"/>
  <sheetViews>
    <sheetView rightToLeft="1" tabSelected="1" workbookViewId="0">
      <selection activeCell="B4" sqref="B4"/>
    </sheetView>
  </sheetViews>
  <sheetFormatPr defaultColWidth="12.59765625" defaultRowHeight="15" customHeight="1"/>
  <cols>
    <col min="1" max="1" width="9.59765625" customWidth="1"/>
    <col min="2" max="24" width="8.59765625" customWidth="1"/>
  </cols>
  <sheetData>
    <row r="1" spans="1:3" ht="14.25" customHeight="1">
      <c r="A1" s="1" t="s">
        <v>0</v>
      </c>
      <c r="B1" s="2" t="s">
        <v>1</v>
      </c>
      <c r="C1" s="1" t="s">
        <v>2</v>
      </c>
    </row>
    <row r="2" spans="1:3" ht="14.25" customHeight="1">
      <c r="A2" s="3" t="str">
        <f>"0296509"</f>
        <v>0296509</v>
      </c>
      <c r="B2" s="4">
        <f t="shared" ref="B2:B256" si="0">VALUE(SUBSTITUTE(SUBSTITUTE(A2,"""",""),"-",""))</f>
        <v>296509</v>
      </c>
      <c r="C2" s="5" t="str" cm="1">
        <f t="array" ref="C2:C330">_xlfn.VSTACK(_xlfn._xlws.FILTER(A2:A1000,ISERROR(B2:B1000)),_xlfn._xlws.FILTER(B2:B1000,ISNUMBER(B2:B1000)))</f>
        <v>001390G</v>
      </c>
    </row>
    <row r="3" spans="1:3" ht="14.25" customHeight="1">
      <c r="A3" s="3" t="str">
        <f>"0566315"</f>
        <v>0566315</v>
      </c>
      <c r="B3" s="4">
        <f t="shared" si="0"/>
        <v>566315</v>
      </c>
      <c r="C3" s="5" t="str">
        <v>004438G</v>
      </c>
    </row>
    <row r="4" spans="1:3" ht="14.25" customHeight="1">
      <c r="A4" s="3" t="str">
        <f>"0521674"</f>
        <v>0521674</v>
      </c>
      <c r="B4" s="4">
        <f t="shared" si="0"/>
        <v>521674</v>
      </c>
      <c r="C4" s="6" t="str">
        <v>005751C</v>
      </c>
    </row>
    <row r="5" spans="1:3" ht="14.25" customHeight="1">
      <c r="A5" s="3" t="str">
        <f>"0272427"</f>
        <v>0272427</v>
      </c>
      <c r="B5" s="4">
        <f t="shared" si="0"/>
        <v>272427</v>
      </c>
      <c r="C5" s="6" t="str">
        <v>002589C</v>
      </c>
    </row>
    <row r="6" spans="1:3" ht="14.25" customHeight="1">
      <c r="A6" s="3" t="str">
        <f>"0992412"</f>
        <v>0992412</v>
      </c>
      <c r="B6" s="4">
        <f t="shared" si="0"/>
        <v>992412</v>
      </c>
      <c r="C6" s="6" t="str">
        <v>003723G</v>
      </c>
    </row>
    <row r="7" spans="1:3" ht="14.25" customHeight="1">
      <c r="A7" s="3" t="str">
        <f>"0680637"</f>
        <v>0680637</v>
      </c>
      <c r="B7" s="4">
        <f t="shared" si="0"/>
        <v>680637</v>
      </c>
      <c r="C7" s="6" t="str">
        <v>000034C</v>
      </c>
    </row>
    <row r="8" spans="1:3" ht="14.25" customHeight="1">
      <c r="A8" s="3" t="str">
        <f>"0436485"</f>
        <v>0436485</v>
      </c>
      <c r="B8" s="4">
        <f t="shared" si="0"/>
        <v>436485</v>
      </c>
      <c r="C8" s="6" t="str">
        <v>006668C</v>
      </c>
    </row>
    <row r="9" spans="1:3" ht="14.25" customHeight="1">
      <c r="A9" s="3" t="str">
        <f>"0580993"</f>
        <v>0580993</v>
      </c>
      <c r="B9" s="4">
        <f t="shared" si="0"/>
        <v>580993</v>
      </c>
      <c r="C9" s="6" t="str">
        <v>008055C</v>
      </c>
    </row>
    <row r="10" spans="1:3" ht="14.25" customHeight="1">
      <c r="A10" s="3" t="str">
        <f>"0675298"</f>
        <v>0675298</v>
      </c>
      <c r="B10" s="4">
        <f t="shared" si="0"/>
        <v>675298</v>
      </c>
      <c r="C10" s="6" t="str">
        <v>005515C</v>
      </c>
    </row>
    <row r="11" spans="1:3" ht="14.25" customHeight="1">
      <c r="A11" s="3" t="str">
        <f>"0907691"</f>
        <v>0907691</v>
      </c>
      <c r="B11" s="4">
        <f t="shared" si="0"/>
        <v>907691</v>
      </c>
      <c r="C11" s="6" t="str">
        <v>004650C</v>
      </c>
    </row>
    <row r="12" spans="1:3" ht="14.25" customHeight="1">
      <c r="A12" s="3" t="str">
        <f>"0904672"</f>
        <v>0904672</v>
      </c>
      <c r="B12" s="4">
        <f t="shared" si="0"/>
        <v>904672</v>
      </c>
      <c r="C12" s="6" t="str">
        <v>005778G</v>
      </c>
    </row>
    <row r="13" spans="1:3" ht="14.25" customHeight="1">
      <c r="A13" s="3" t="str">
        <f>"0633644"</f>
        <v>0633644</v>
      </c>
      <c r="B13" s="4">
        <f t="shared" si="0"/>
        <v>633644</v>
      </c>
      <c r="C13" s="6" t="str">
        <v>001381Q</v>
      </c>
    </row>
    <row r="14" spans="1:3" ht="14.25" customHeight="1">
      <c r="A14" s="3" t="str">
        <f>"0526897"</f>
        <v>0526897</v>
      </c>
      <c r="B14" s="4">
        <f t="shared" si="0"/>
        <v>526897</v>
      </c>
      <c r="C14" s="6" t="str">
        <v>009492Q</v>
      </c>
    </row>
    <row r="15" spans="1:3" ht="14.25" customHeight="1">
      <c r="A15" s="3" t="str">
        <f>"0626903"</f>
        <v>0626903</v>
      </c>
      <c r="B15" s="4">
        <f t="shared" si="0"/>
        <v>626903</v>
      </c>
      <c r="C15" s="6" t="str">
        <v>005739Q</v>
      </c>
    </row>
    <row r="16" spans="1:3" ht="14.25" customHeight="1">
      <c r="A16" s="3" t="str">
        <f>"0757591"</f>
        <v>0757591</v>
      </c>
      <c r="B16" s="4">
        <f t="shared" si="0"/>
        <v>757591</v>
      </c>
      <c r="C16" s="6" t="str">
        <v>000150Q</v>
      </c>
    </row>
    <row r="17" spans="1:3" ht="14.25" customHeight="1">
      <c r="A17" s="3" t="str">
        <f>"0763458"</f>
        <v>0763458</v>
      </c>
      <c r="B17" s="4">
        <f t="shared" si="0"/>
        <v>763458</v>
      </c>
      <c r="C17" s="6" t="str">
        <v>004143Q</v>
      </c>
    </row>
    <row r="18" spans="1:3" ht="14.25" customHeight="1">
      <c r="A18" s="3" t="str">
        <f>"0903104"</f>
        <v>0903104</v>
      </c>
      <c r="B18" s="4">
        <f t="shared" si="0"/>
        <v>903104</v>
      </c>
      <c r="C18" s="6" t="str">
        <v>009662Q</v>
      </c>
    </row>
    <row r="19" spans="1:3" ht="14.25" customHeight="1">
      <c r="A19" s="3" t="str">
        <f>"0850271"</f>
        <v>0850271</v>
      </c>
      <c r="B19" s="4">
        <f t="shared" si="0"/>
        <v>850271</v>
      </c>
      <c r="C19" s="7">
        <v>296509</v>
      </c>
    </row>
    <row r="20" spans="1:3" ht="14.25" customHeight="1">
      <c r="A20" s="3" t="str">
        <f>"0690354"</f>
        <v>0690354</v>
      </c>
      <c r="B20" s="4">
        <f t="shared" si="0"/>
        <v>690354</v>
      </c>
      <c r="C20" s="7">
        <v>566315</v>
      </c>
    </row>
    <row r="21" spans="1:3" ht="14.25" customHeight="1">
      <c r="A21" s="3" t="str">
        <f>"0631408"</f>
        <v>0631408</v>
      </c>
      <c r="B21" s="4">
        <f t="shared" si="0"/>
        <v>631408</v>
      </c>
      <c r="C21" s="7">
        <v>521674</v>
      </c>
    </row>
    <row r="22" spans="1:3" ht="14.25" customHeight="1">
      <c r="A22" s="3" t="str">
        <f>"0750521"</f>
        <v>0750521</v>
      </c>
      <c r="B22" s="4">
        <f t="shared" si="0"/>
        <v>750521</v>
      </c>
      <c r="C22" s="7">
        <v>272427</v>
      </c>
    </row>
    <row r="23" spans="1:3" ht="14.25" customHeight="1">
      <c r="A23" s="3" t="str">
        <f>"0683292"</f>
        <v>0683292</v>
      </c>
      <c r="B23" s="4">
        <f t="shared" si="0"/>
        <v>683292</v>
      </c>
      <c r="C23" s="7">
        <v>992412</v>
      </c>
    </row>
    <row r="24" spans="1:3" ht="14.25" customHeight="1">
      <c r="A24" s="3" t="str">
        <f>"0046466"</f>
        <v>0046466</v>
      </c>
      <c r="B24" s="4">
        <f t="shared" si="0"/>
        <v>46466</v>
      </c>
      <c r="C24" s="7">
        <v>680637</v>
      </c>
    </row>
    <row r="25" spans="1:3" ht="14.25" customHeight="1">
      <c r="A25" s="3" t="str">
        <f>"0024380"</f>
        <v>0024380</v>
      </c>
      <c r="B25" s="4">
        <f t="shared" si="0"/>
        <v>24380</v>
      </c>
      <c r="C25" s="7">
        <v>436485</v>
      </c>
    </row>
    <row r="26" spans="1:3" ht="14.25" customHeight="1">
      <c r="A26" s="3" t="str">
        <f>"0862276"</f>
        <v>0862276</v>
      </c>
      <c r="B26" s="4">
        <f t="shared" si="0"/>
        <v>862276</v>
      </c>
      <c r="C26" s="7">
        <v>580993</v>
      </c>
    </row>
    <row r="27" spans="1:3" ht="14.25" customHeight="1">
      <c r="A27" s="3" t="str">
        <f>"0718965"</f>
        <v>0718965</v>
      </c>
      <c r="B27" s="4">
        <f t="shared" si="0"/>
        <v>718965</v>
      </c>
      <c r="C27" s="7">
        <v>675298</v>
      </c>
    </row>
    <row r="28" spans="1:3" ht="14.25" customHeight="1">
      <c r="A28" s="3" t="str">
        <f>"0992768"</f>
        <v>0992768</v>
      </c>
      <c r="B28" s="4">
        <f t="shared" si="0"/>
        <v>992768</v>
      </c>
      <c r="C28" s="7">
        <v>907691</v>
      </c>
    </row>
    <row r="29" spans="1:3" ht="14.25" customHeight="1">
      <c r="A29" s="3" t="str">
        <f>"0682369"</f>
        <v>0682369</v>
      </c>
      <c r="B29" s="4">
        <f t="shared" si="0"/>
        <v>682369</v>
      </c>
      <c r="C29" s="7">
        <v>904672</v>
      </c>
    </row>
    <row r="30" spans="1:3" ht="14.25" customHeight="1">
      <c r="A30" s="3" t="str">
        <f>"0577643"</f>
        <v>0577643</v>
      </c>
      <c r="B30" s="4">
        <f t="shared" si="0"/>
        <v>577643</v>
      </c>
      <c r="C30" s="7">
        <v>633644</v>
      </c>
    </row>
    <row r="31" spans="1:3" ht="14.25" customHeight="1">
      <c r="A31" s="3" t="str">
        <f>"0861278"</f>
        <v>0861278</v>
      </c>
      <c r="B31" s="4">
        <f t="shared" si="0"/>
        <v>861278</v>
      </c>
      <c r="C31" s="7">
        <v>526897</v>
      </c>
    </row>
    <row r="32" spans="1:3" ht="14.25" customHeight="1">
      <c r="A32" s="3" t="str">
        <f>"0358465"</f>
        <v>0358465</v>
      </c>
      <c r="B32" s="4">
        <f t="shared" si="0"/>
        <v>358465</v>
      </c>
      <c r="C32" s="7">
        <v>626903</v>
      </c>
    </row>
    <row r="33" spans="1:3" ht="14.25" customHeight="1">
      <c r="A33" s="3" t="str">
        <f>"0839613"</f>
        <v>0839613</v>
      </c>
      <c r="B33" s="4">
        <f t="shared" si="0"/>
        <v>839613</v>
      </c>
      <c r="C33" s="7">
        <v>757591</v>
      </c>
    </row>
    <row r="34" spans="1:3" ht="14.25" customHeight="1">
      <c r="A34" s="3" t="str">
        <f>"0213355"</f>
        <v>0213355</v>
      </c>
      <c r="B34" s="4">
        <f t="shared" si="0"/>
        <v>213355</v>
      </c>
      <c r="C34" s="7">
        <v>763458</v>
      </c>
    </row>
    <row r="35" spans="1:3" ht="14.25" customHeight="1">
      <c r="A35" s="3" t="str">
        <f>"0444703"</f>
        <v>0444703</v>
      </c>
      <c r="B35" s="4">
        <f t="shared" si="0"/>
        <v>444703</v>
      </c>
      <c r="C35" s="7">
        <v>903104</v>
      </c>
    </row>
    <row r="36" spans="1:3" ht="14.25" customHeight="1">
      <c r="A36" s="3" t="str">
        <f>"0501221"</f>
        <v>0501221</v>
      </c>
      <c r="B36" s="4">
        <f t="shared" si="0"/>
        <v>501221</v>
      </c>
      <c r="C36" s="7">
        <v>850271</v>
      </c>
    </row>
    <row r="37" spans="1:3" ht="14.25" customHeight="1">
      <c r="A37" s="3" t="str">
        <f>"0127514"</f>
        <v>0127514</v>
      </c>
      <c r="B37" s="4">
        <f t="shared" si="0"/>
        <v>127514</v>
      </c>
      <c r="C37" s="7">
        <v>690354</v>
      </c>
    </row>
    <row r="38" spans="1:3" ht="14.25" customHeight="1">
      <c r="A38" s="3" t="str">
        <f>"0141525"</f>
        <v>0141525</v>
      </c>
      <c r="B38" s="4">
        <f t="shared" si="0"/>
        <v>141525</v>
      </c>
      <c r="C38" s="7">
        <v>631408</v>
      </c>
    </row>
    <row r="39" spans="1:3" ht="14.25" customHeight="1">
      <c r="A39" s="3" t="str">
        <f>"0518365"</f>
        <v>0518365</v>
      </c>
      <c r="B39" s="4">
        <f t="shared" si="0"/>
        <v>518365</v>
      </c>
      <c r="C39" s="7">
        <v>750521</v>
      </c>
    </row>
    <row r="40" spans="1:3" ht="14.25" customHeight="1">
      <c r="A40" s="3" t="str">
        <f>"0516153"</f>
        <v>0516153</v>
      </c>
      <c r="B40" s="4">
        <f t="shared" si="0"/>
        <v>516153</v>
      </c>
      <c r="C40" s="7">
        <v>683292</v>
      </c>
    </row>
    <row r="41" spans="1:3" ht="14.25" customHeight="1">
      <c r="A41" s="3">
        <v>77280</v>
      </c>
      <c r="B41" s="4">
        <f t="shared" si="0"/>
        <v>77280</v>
      </c>
      <c r="C41" s="7">
        <v>46466</v>
      </c>
    </row>
    <row r="42" spans="1:3" ht="14.25" customHeight="1">
      <c r="A42" s="3" t="str">
        <f>"0521047"</f>
        <v>0521047</v>
      </c>
      <c r="B42" s="4">
        <f t="shared" si="0"/>
        <v>521047</v>
      </c>
      <c r="C42" s="7">
        <v>24380</v>
      </c>
    </row>
    <row r="43" spans="1:3" ht="14.25" customHeight="1">
      <c r="A43" s="3" t="str">
        <f>"0002451"</f>
        <v>0002451</v>
      </c>
      <c r="B43" s="4">
        <f t="shared" si="0"/>
        <v>2451</v>
      </c>
      <c r="C43" s="7">
        <v>862276</v>
      </c>
    </row>
    <row r="44" spans="1:3" ht="14.25" customHeight="1">
      <c r="A44" s="3" t="str">
        <f>"0419481"</f>
        <v>0419481</v>
      </c>
      <c r="B44" s="4">
        <f t="shared" si="0"/>
        <v>419481</v>
      </c>
      <c r="C44" s="7">
        <v>718965</v>
      </c>
    </row>
    <row r="45" spans="1:3" ht="14.25" customHeight="1">
      <c r="A45" s="3" t="str">
        <f>"0997999"</f>
        <v>0997999</v>
      </c>
      <c r="B45" s="4">
        <f t="shared" si="0"/>
        <v>997999</v>
      </c>
      <c r="C45" s="7">
        <v>992768</v>
      </c>
    </row>
    <row r="46" spans="1:3" ht="14.25" customHeight="1">
      <c r="A46" s="3" t="s">
        <v>3</v>
      </c>
      <c r="B46" s="4" t="e">
        <f t="shared" si="0"/>
        <v>#VALUE!</v>
      </c>
      <c r="C46" s="7">
        <v>682369</v>
      </c>
    </row>
    <row r="47" spans="1:3" ht="14.25" customHeight="1">
      <c r="A47" s="3" t="str">
        <f>"0348995"</f>
        <v>0348995</v>
      </c>
      <c r="B47" s="4">
        <f t="shared" si="0"/>
        <v>348995</v>
      </c>
      <c r="C47" s="7">
        <v>577643</v>
      </c>
    </row>
    <row r="48" spans="1:3" ht="14.25" customHeight="1">
      <c r="A48" s="3" t="str">
        <f>"0000778"</f>
        <v>0000778</v>
      </c>
      <c r="B48" s="4">
        <f t="shared" si="0"/>
        <v>778</v>
      </c>
      <c r="C48" s="7">
        <v>861278</v>
      </c>
    </row>
    <row r="49" spans="1:3" ht="14.25" customHeight="1">
      <c r="A49" s="3" t="str">
        <f>"0340091"</f>
        <v>0340091</v>
      </c>
      <c r="B49" s="4">
        <f t="shared" si="0"/>
        <v>340091</v>
      </c>
      <c r="C49" s="7">
        <v>358465</v>
      </c>
    </row>
    <row r="50" spans="1:3" ht="14.25" customHeight="1">
      <c r="A50" s="3" t="s">
        <v>4</v>
      </c>
      <c r="B50" s="4" t="e">
        <f t="shared" si="0"/>
        <v>#VALUE!</v>
      </c>
      <c r="C50" s="7">
        <v>839613</v>
      </c>
    </row>
    <row r="51" spans="1:3" ht="14.25" customHeight="1">
      <c r="A51" s="3" t="s">
        <v>5</v>
      </c>
      <c r="B51" s="4" t="e">
        <f t="shared" si="0"/>
        <v>#VALUE!</v>
      </c>
      <c r="C51" s="7">
        <v>213355</v>
      </c>
    </row>
    <row r="52" spans="1:3" ht="14.25" customHeight="1">
      <c r="A52" s="3">
        <v>10395</v>
      </c>
      <c r="B52" s="4">
        <f t="shared" si="0"/>
        <v>10395</v>
      </c>
      <c r="C52" s="7">
        <v>444703</v>
      </c>
    </row>
    <row r="53" spans="1:3" ht="14.25" customHeight="1">
      <c r="A53" s="3" t="str">
        <f>"0088807"</f>
        <v>0088807</v>
      </c>
      <c r="B53" s="4">
        <f t="shared" si="0"/>
        <v>88807</v>
      </c>
      <c r="C53" s="7">
        <v>501221</v>
      </c>
    </row>
    <row r="54" spans="1:3" ht="14.25" customHeight="1">
      <c r="A54" s="3" t="s">
        <v>6</v>
      </c>
      <c r="B54" s="4" t="e">
        <f t="shared" si="0"/>
        <v>#VALUE!</v>
      </c>
      <c r="C54" s="7">
        <v>127514</v>
      </c>
    </row>
    <row r="55" spans="1:3" ht="14.25" customHeight="1">
      <c r="A55" s="3" t="s">
        <v>7</v>
      </c>
      <c r="B55" s="4" t="e">
        <f t="shared" si="0"/>
        <v>#VALUE!</v>
      </c>
      <c r="C55" s="7">
        <v>141525</v>
      </c>
    </row>
    <row r="56" spans="1:3" ht="14.25" customHeight="1">
      <c r="A56" s="3" t="str">
        <f>"0208603"</f>
        <v>0208603</v>
      </c>
      <c r="B56" s="4">
        <f t="shared" si="0"/>
        <v>208603</v>
      </c>
      <c r="C56" s="7">
        <v>518365</v>
      </c>
    </row>
    <row r="57" spans="1:3" ht="14.25" customHeight="1">
      <c r="A57" s="3">
        <v>55091</v>
      </c>
      <c r="B57" s="4">
        <f t="shared" si="0"/>
        <v>55091</v>
      </c>
      <c r="C57" s="7">
        <v>516153</v>
      </c>
    </row>
    <row r="58" spans="1:3" ht="14.25" customHeight="1">
      <c r="A58" s="3" t="str">
        <f>"0173666"</f>
        <v>0173666</v>
      </c>
      <c r="B58" s="4">
        <f t="shared" si="0"/>
        <v>173666</v>
      </c>
      <c r="C58" s="7">
        <v>77280</v>
      </c>
    </row>
    <row r="59" spans="1:3" ht="14.25" customHeight="1">
      <c r="A59" s="3" t="str">
        <f>"0335893"</f>
        <v>0335893</v>
      </c>
      <c r="B59" s="4">
        <f t="shared" si="0"/>
        <v>335893</v>
      </c>
      <c r="C59" s="7">
        <v>521047</v>
      </c>
    </row>
    <row r="60" spans="1:3" ht="14.25" customHeight="1">
      <c r="A60" s="3" t="str">
        <f>"0050487"</f>
        <v>0050487</v>
      </c>
      <c r="B60" s="4">
        <f t="shared" si="0"/>
        <v>50487</v>
      </c>
      <c r="C60" s="7">
        <v>2451</v>
      </c>
    </row>
    <row r="61" spans="1:3" ht="14.25" customHeight="1">
      <c r="A61" s="3" t="str">
        <f>"0595926"</f>
        <v>0595926</v>
      </c>
      <c r="B61" s="4">
        <f t="shared" si="0"/>
        <v>595926</v>
      </c>
      <c r="C61" s="7">
        <v>419481</v>
      </c>
    </row>
    <row r="62" spans="1:3" ht="14.25" customHeight="1">
      <c r="A62" s="3" t="str">
        <f>"0650960"</f>
        <v>0650960</v>
      </c>
      <c r="B62" s="4">
        <f t="shared" si="0"/>
        <v>650960</v>
      </c>
      <c r="C62" s="7">
        <v>997999</v>
      </c>
    </row>
    <row r="63" spans="1:3" ht="14.25" customHeight="1">
      <c r="A63" s="3" t="str">
        <f>"0545913"</f>
        <v>0545913</v>
      </c>
      <c r="B63" s="4">
        <f t="shared" si="0"/>
        <v>545913</v>
      </c>
      <c r="C63" s="7">
        <v>348995</v>
      </c>
    </row>
    <row r="64" spans="1:3" ht="14.25" customHeight="1">
      <c r="A64" s="3" t="str">
        <f>"0643742"</f>
        <v>0643742</v>
      </c>
      <c r="B64" s="4">
        <f t="shared" si="0"/>
        <v>643742</v>
      </c>
      <c r="C64" s="7">
        <v>778</v>
      </c>
    </row>
    <row r="65" spans="1:3" ht="14.25" customHeight="1">
      <c r="A65" s="3" t="str">
        <f>"0482059"</f>
        <v>0482059</v>
      </c>
      <c r="B65" s="4">
        <f t="shared" si="0"/>
        <v>482059</v>
      </c>
      <c r="C65" s="7">
        <v>340091</v>
      </c>
    </row>
    <row r="66" spans="1:3" ht="14.25" customHeight="1">
      <c r="A66" s="3" t="s">
        <v>8</v>
      </c>
      <c r="B66" s="4" t="e">
        <f t="shared" si="0"/>
        <v>#VALUE!</v>
      </c>
      <c r="C66" s="7">
        <v>10395</v>
      </c>
    </row>
    <row r="67" spans="1:3" ht="14.25" customHeight="1">
      <c r="A67" s="3">
        <v>16460</v>
      </c>
      <c r="B67" s="4">
        <f t="shared" si="0"/>
        <v>16460</v>
      </c>
      <c r="C67" s="7">
        <v>88807</v>
      </c>
    </row>
    <row r="68" spans="1:3" ht="14.25" customHeight="1">
      <c r="A68" s="3" t="str">
        <f>"0347302"</f>
        <v>0347302</v>
      </c>
      <c r="B68" s="4">
        <f t="shared" si="0"/>
        <v>347302</v>
      </c>
      <c r="C68" s="7">
        <v>208603</v>
      </c>
    </row>
    <row r="69" spans="1:3" ht="14.25" customHeight="1">
      <c r="A69" s="3" t="str">
        <f>"0544544"</f>
        <v>0544544</v>
      </c>
      <c r="B69" s="4">
        <f t="shared" si="0"/>
        <v>544544</v>
      </c>
      <c r="C69" s="7">
        <v>55091</v>
      </c>
    </row>
    <row r="70" spans="1:3" ht="14.25" customHeight="1">
      <c r="A70" s="3" t="str">
        <f>"0552180"</f>
        <v>0552180</v>
      </c>
      <c r="B70" s="4">
        <f t="shared" si="0"/>
        <v>552180</v>
      </c>
      <c r="C70" s="7">
        <v>173666</v>
      </c>
    </row>
    <row r="71" spans="1:3" ht="14.25" customHeight="1">
      <c r="A71" s="3" t="str">
        <f>"0927327"</f>
        <v>0927327</v>
      </c>
      <c r="B71" s="4">
        <f t="shared" si="0"/>
        <v>927327</v>
      </c>
      <c r="C71" s="7">
        <v>335893</v>
      </c>
    </row>
    <row r="72" spans="1:3" ht="14.25" customHeight="1">
      <c r="A72" s="3" t="str">
        <f>"0509745"</f>
        <v>0509745</v>
      </c>
      <c r="B72" s="4">
        <f t="shared" si="0"/>
        <v>509745</v>
      </c>
      <c r="C72" s="7">
        <v>50487</v>
      </c>
    </row>
    <row r="73" spans="1:3" ht="14.25" customHeight="1">
      <c r="A73" s="3" t="str">
        <f>"0653993"</f>
        <v>0653993</v>
      </c>
      <c r="B73" s="4">
        <f t="shared" si="0"/>
        <v>653993</v>
      </c>
      <c r="C73" s="7">
        <v>595926</v>
      </c>
    </row>
    <row r="74" spans="1:3" ht="14.25" customHeight="1">
      <c r="A74" s="3" t="str">
        <f>"0894063"</f>
        <v>0894063</v>
      </c>
      <c r="B74" s="4">
        <f t="shared" si="0"/>
        <v>894063</v>
      </c>
      <c r="C74" s="7">
        <v>650960</v>
      </c>
    </row>
    <row r="75" spans="1:3" ht="14.25" customHeight="1">
      <c r="A75" s="3" t="str">
        <f>"0965079"</f>
        <v>0965079</v>
      </c>
      <c r="B75" s="4">
        <f t="shared" si="0"/>
        <v>965079</v>
      </c>
      <c r="C75" s="7">
        <v>545913</v>
      </c>
    </row>
    <row r="76" spans="1:3" ht="14.25" customHeight="1">
      <c r="A76" s="3" t="str">
        <f>"0521435"</f>
        <v>0521435</v>
      </c>
      <c r="B76" s="4">
        <f t="shared" si="0"/>
        <v>521435</v>
      </c>
      <c r="C76" s="7">
        <v>643742</v>
      </c>
    </row>
    <row r="77" spans="1:3" ht="14.25" customHeight="1">
      <c r="A77" s="3" t="str">
        <f>"0227603"</f>
        <v>0227603</v>
      </c>
      <c r="B77" s="4">
        <f t="shared" si="0"/>
        <v>227603</v>
      </c>
      <c r="C77" s="7">
        <v>482059</v>
      </c>
    </row>
    <row r="78" spans="1:3" ht="14.25" customHeight="1">
      <c r="A78" s="3" t="str">
        <f>"0061448"</f>
        <v>0061448</v>
      </c>
      <c r="B78" s="4">
        <f t="shared" si="0"/>
        <v>61448</v>
      </c>
      <c r="C78" s="7">
        <v>16460</v>
      </c>
    </row>
    <row r="79" spans="1:3" ht="14.25" customHeight="1">
      <c r="A79" s="3" t="str">
        <f>"0588632"</f>
        <v>0588632</v>
      </c>
      <c r="B79" s="4">
        <f t="shared" si="0"/>
        <v>588632</v>
      </c>
      <c r="C79" s="7">
        <v>347302</v>
      </c>
    </row>
    <row r="80" spans="1:3" ht="14.25" customHeight="1">
      <c r="A80" s="3" t="str">
        <f>"0229682"</f>
        <v>0229682</v>
      </c>
      <c r="B80" s="4">
        <f t="shared" si="0"/>
        <v>229682</v>
      </c>
      <c r="C80" s="7">
        <v>544544</v>
      </c>
    </row>
    <row r="81" spans="1:3" ht="14.25" customHeight="1">
      <c r="A81" s="3">
        <v>66353</v>
      </c>
      <c r="B81" s="4">
        <f t="shared" si="0"/>
        <v>66353</v>
      </c>
      <c r="C81" s="7">
        <v>552180</v>
      </c>
    </row>
    <row r="82" spans="1:3" ht="14.25" customHeight="1">
      <c r="A82" s="3" t="str">
        <f>"0250666"</f>
        <v>0250666</v>
      </c>
      <c r="B82" s="4">
        <f t="shared" si="0"/>
        <v>250666</v>
      </c>
      <c r="C82" s="7">
        <v>927327</v>
      </c>
    </row>
    <row r="83" spans="1:3" ht="14.25" customHeight="1">
      <c r="A83" s="3" t="str">
        <f>"0814780"</f>
        <v>0814780</v>
      </c>
      <c r="B83" s="4">
        <f t="shared" si="0"/>
        <v>814780</v>
      </c>
      <c r="C83" s="7">
        <v>509745</v>
      </c>
    </row>
    <row r="84" spans="1:3" ht="14.25" customHeight="1">
      <c r="A84" s="3" t="str">
        <f>"0325712"</f>
        <v>0325712</v>
      </c>
      <c r="B84" s="4">
        <f t="shared" si="0"/>
        <v>325712</v>
      </c>
      <c r="C84" s="7">
        <v>653993</v>
      </c>
    </row>
    <row r="85" spans="1:3" ht="14.25" customHeight="1">
      <c r="A85" s="3" t="str">
        <f>"0447797"</f>
        <v>0447797</v>
      </c>
      <c r="B85" s="4">
        <f t="shared" si="0"/>
        <v>447797</v>
      </c>
      <c r="C85" s="7">
        <v>894063</v>
      </c>
    </row>
    <row r="86" spans="1:3" ht="14.25" customHeight="1">
      <c r="A86" s="3" t="str">
        <f>"0760603"</f>
        <v>0760603</v>
      </c>
      <c r="B86" s="4">
        <f t="shared" si="0"/>
        <v>760603</v>
      </c>
      <c r="C86" s="7">
        <v>965079</v>
      </c>
    </row>
    <row r="87" spans="1:3" ht="14.25" customHeight="1">
      <c r="A87" s="3" t="str">
        <f>"0480517"</f>
        <v>0480517</v>
      </c>
      <c r="B87" s="4">
        <f t="shared" si="0"/>
        <v>480517</v>
      </c>
      <c r="C87" s="7">
        <v>521435</v>
      </c>
    </row>
    <row r="88" spans="1:3" ht="14.25" customHeight="1">
      <c r="A88" s="3">
        <v>89147</v>
      </c>
      <c r="B88" s="4">
        <f t="shared" si="0"/>
        <v>89147</v>
      </c>
      <c r="C88" s="7">
        <v>227603</v>
      </c>
    </row>
    <row r="89" spans="1:3" ht="14.25" customHeight="1">
      <c r="A89" s="3" t="str">
        <f>"0151913"</f>
        <v>0151913</v>
      </c>
      <c r="B89" s="4">
        <f t="shared" si="0"/>
        <v>151913</v>
      </c>
      <c r="C89" s="7">
        <v>61448</v>
      </c>
    </row>
    <row r="90" spans="1:3" ht="14.25" customHeight="1">
      <c r="A90" s="3">
        <v>1515</v>
      </c>
      <c r="B90" s="4">
        <f t="shared" si="0"/>
        <v>1515</v>
      </c>
      <c r="C90" s="7">
        <v>588632</v>
      </c>
    </row>
    <row r="91" spans="1:3" ht="14.25" customHeight="1">
      <c r="A91" s="3" t="str">
        <f>"0650747"</f>
        <v>0650747</v>
      </c>
      <c r="B91" s="4">
        <f t="shared" si="0"/>
        <v>650747</v>
      </c>
      <c r="C91" s="7">
        <v>229682</v>
      </c>
    </row>
    <row r="92" spans="1:3" ht="14.25" customHeight="1">
      <c r="A92" s="3" t="str">
        <f>"0499973"</f>
        <v>0499973</v>
      </c>
      <c r="B92" s="4">
        <f t="shared" si="0"/>
        <v>499973</v>
      </c>
      <c r="C92" s="7">
        <v>66353</v>
      </c>
    </row>
    <row r="93" spans="1:3" ht="14.25" customHeight="1">
      <c r="A93" s="3" t="str">
        <f>"0958678"</f>
        <v>0958678</v>
      </c>
      <c r="B93" s="4">
        <f t="shared" si="0"/>
        <v>958678</v>
      </c>
      <c r="C93" s="7">
        <v>250666</v>
      </c>
    </row>
    <row r="94" spans="1:3" ht="14.25" customHeight="1">
      <c r="A94" s="3">
        <v>97024</v>
      </c>
      <c r="B94" s="4">
        <f t="shared" si="0"/>
        <v>97024</v>
      </c>
      <c r="C94" s="7">
        <v>814780</v>
      </c>
    </row>
    <row r="95" spans="1:3" ht="14.25" customHeight="1">
      <c r="A95" s="3" t="str">
        <f>"0846988"</f>
        <v>0846988</v>
      </c>
      <c r="B95" s="4">
        <f t="shared" si="0"/>
        <v>846988</v>
      </c>
      <c r="C95" s="7">
        <v>325712</v>
      </c>
    </row>
    <row r="96" spans="1:3" ht="14.25" customHeight="1">
      <c r="A96" s="3" t="str">
        <f>"0897839"</f>
        <v>0897839</v>
      </c>
      <c r="B96" s="4">
        <f t="shared" si="0"/>
        <v>897839</v>
      </c>
      <c r="C96" s="7">
        <v>447797</v>
      </c>
    </row>
    <row r="97" spans="1:3" ht="14.25" customHeight="1">
      <c r="A97" s="3">
        <v>65776</v>
      </c>
      <c r="B97" s="4">
        <f t="shared" si="0"/>
        <v>65776</v>
      </c>
      <c r="C97" s="7">
        <v>760603</v>
      </c>
    </row>
    <row r="98" spans="1:3" ht="14.25" customHeight="1">
      <c r="A98" s="3" t="str">
        <f>"0482721"</f>
        <v>0482721</v>
      </c>
      <c r="B98" s="4">
        <f t="shared" si="0"/>
        <v>482721</v>
      </c>
      <c r="C98" s="7">
        <v>480517</v>
      </c>
    </row>
    <row r="99" spans="1:3" ht="14.25" customHeight="1">
      <c r="A99" s="3" t="str">
        <f>"0002899"</f>
        <v>0002899</v>
      </c>
      <c r="B99" s="4">
        <f t="shared" si="0"/>
        <v>2899</v>
      </c>
      <c r="C99" s="7">
        <v>89147</v>
      </c>
    </row>
    <row r="100" spans="1:3" ht="14.25" customHeight="1">
      <c r="A100" s="3">
        <v>3913</v>
      </c>
      <c r="B100" s="4">
        <f t="shared" si="0"/>
        <v>3913</v>
      </c>
      <c r="C100" s="7">
        <v>151913</v>
      </c>
    </row>
    <row r="101" spans="1:3" ht="14.25" customHeight="1">
      <c r="A101" s="3" t="str">
        <f>"0143842"</f>
        <v>0143842</v>
      </c>
      <c r="B101" s="4">
        <f t="shared" si="0"/>
        <v>143842</v>
      </c>
      <c r="C101" s="7">
        <v>1515</v>
      </c>
    </row>
    <row r="102" spans="1:3" ht="14.25" customHeight="1">
      <c r="A102" s="3" t="str">
        <f>"0924724"</f>
        <v>0924724</v>
      </c>
      <c r="B102" s="4">
        <f t="shared" si="0"/>
        <v>924724</v>
      </c>
      <c r="C102" s="7">
        <v>650747</v>
      </c>
    </row>
    <row r="103" spans="1:3" ht="14.25" customHeight="1">
      <c r="A103" s="3" t="str">
        <f>"0035116"</f>
        <v>0035116</v>
      </c>
      <c r="B103" s="4">
        <f t="shared" si="0"/>
        <v>35116</v>
      </c>
      <c r="C103" s="7">
        <v>499973</v>
      </c>
    </row>
    <row r="104" spans="1:3" ht="14.25" customHeight="1">
      <c r="A104" s="3" t="str">
        <f>"0973805"</f>
        <v>0973805</v>
      </c>
      <c r="B104" s="4">
        <f t="shared" si="0"/>
        <v>973805</v>
      </c>
      <c r="C104" s="7">
        <v>958678</v>
      </c>
    </row>
    <row r="105" spans="1:3" ht="14.25" customHeight="1">
      <c r="A105" s="3" t="str">
        <f>"0063949"</f>
        <v>0063949</v>
      </c>
      <c r="B105" s="4">
        <f t="shared" si="0"/>
        <v>63949</v>
      </c>
      <c r="C105" s="7">
        <v>97024</v>
      </c>
    </row>
    <row r="106" spans="1:3" ht="14.25" customHeight="1">
      <c r="A106" s="3" t="str">
        <f>"0298773"</f>
        <v>0298773</v>
      </c>
      <c r="B106" s="4">
        <f t="shared" si="0"/>
        <v>298773</v>
      </c>
      <c r="C106" s="7">
        <v>846988</v>
      </c>
    </row>
    <row r="107" spans="1:3" ht="14.25" customHeight="1">
      <c r="A107" s="3" t="str">
        <f>"0934786"</f>
        <v>0934786</v>
      </c>
      <c r="B107" s="4">
        <f t="shared" si="0"/>
        <v>934786</v>
      </c>
      <c r="C107" s="7">
        <v>897839</v>
      </c>
    </row>
    <row r="108" spans="1:3" ht="14.25" customHeight="1">
      <c r="A108" s="3" t="str">
        <f>"0448993"</f>
        <v>0448993</v>
      </c>
      <c r="B108" s="4">
        <f t="shared" si="0"/>
        <v>448993</v>
      </c>
      <c r="C108" s="7">
        <v>65776</v>
      </c>
    </row>
    <row r="109" spans="1:3" ht="14.25" customHeight="1">
      <c r="A109" s="3" t="str">
        <f>"0340968"</f>
        <v>0340968</v>
      </c>
      <c r="B109" s="4">
        <f t="shared" si="0"/>
        <v>340968</v>
      </c>
      <c r="C109" s="7">
        <v>482721</v>
      </c>
    </row>
    <row r="110" spans="1:3" ht="14.25" customHeight="1">
      <c r="A110" s="3" t="str">
        <f>"0900498"</f>
        <v>0900498</v>
      </c>
      <c r="B110" s="4">
        <f t="shared" si="0"/>
        <v>900498</v>
      </c>
      <c r="C110" s="7">
        <v>2899</v>
      </c>
    </row>
    <row r="111" spans="1:3" ht="14.25" customHeight="1">
      <c r="A111" s="3" t="str">
        <f>"0489906"</f>
        <v>0489906</v>
      </c>
      <c r="B111" s="4">
        <f t="shared" si="0"/>
        <v>489906</v>
      </c>
      <c r="C111" s="7">
        <v>3913</v>
      </c>
    </row>
    <row r="112" spans="1:3" ht="14.25" customHeight="1">
      <c r="A112" s="3" t="str">
        <f>"0956193"</f>
        <v>0956193</v>
      </c>
      <c r="B112" s="4">
        <f t="shared" si="0"/>
        <v>956193</v>
      </c>
      <c r="C112" s="7">
        <v>143842</v>
      </c>
    </row>
    <row r="113" spans="1:3" ht="14.25" customHeight="1">
      <c r="A113" s="3">
        <v>90689</v>
      </c>
      <c r="B113" s="4">
        <f t="shared" si="0"/>
        <v>90689</v>
      </c>
      <c r="C113" s="7">
        <v>924724</v>
      </c>
    </row>
    <row r="114" spans="1:3" ht="14.25" customHeight="1">
      <c r="A114" s="3" t="str">
        <f>"0513572"</f>
        <v>0513572</v>
      </c>
      <c r="B114" s="4">
        <f t="shared" si="0"/>
        <v>513572</v>
      </c>
      <c r="C114" s="7">
        <v>35116</v>
      </c>
    </row>
    <row r="115" spans="1:3" ht="14.25" customHeight="1">
      <c r="A115" s="3">
        <v>48503</v>
      </c>
      <c r="B115" s="4">
        <f t="shared" si="0"/>
        <v>48503</v>
      </c>
      <c r="C115" s="7">
        <v>973805</v>
      </c>
    </row>
    <row r="116" spans="1:3" ht="14.25" customHeight="1">
      <c r="A116" s="3" t="str">
        <f>"0201087"</f>
        <v>0201087</v>
      </c>
      <c r="B116" s="4">
        <f t="shared" si="0"/>
        <v>201087</v>
      </c>
      <c r="C116" s="7">
        <v>63949</v>
      </c>
    </row>
    <row r="117" spans="1:3" ht="14.25" customHeight="1">
      <c r="A117" s="3">
        <v>47340</v>
      </c>
      <c r="B117" s="4">
        <f t="shared" si="0"/>
        <v>47340</v>
      </c>
      <c r="C117" s="7">
        <v>298773</v>
      </c>
    </row>
    <row r="118" spans="1:3" ht="14.25" customHeight="1">
      <c r="A118" s="3" t="str">
        <f>"0969808"</f>
        <v>0969808</v>
      </c>
      <c r="B118" s="4">
        <f t="shared" si="0"/>
        <v>969808</v>
      </c>
      <c r="C118" s="7">
        <v>934786</v>
      </c>
    </row>
    <row r="119" spans="1:3" ht="14.25" customHeight="1">
      <c r="A119" s="3" t="str">
        <f>"0658343"</f>
        <v>0658343</v>
      </c>
      <c r="B119" s="4">
        <f t="shared" si="0"/>
        <v>658343</v>
      </c>
      <c r="C119" s="7">
        <v>448993</v>
      </c>
    </row>
    <row r="120" spans="1:3" ht="14.25" customHeight="1">
      <c r="A120" s="3" t="str">
        <f>"0059808"</f>
        <v>0059808</v>
      </c>
      <c r="B120" s="4">
        <f t="shared" si="0"/>
        <v>59808</v>
      </c>
      <c r="C120" s="7">
        <v>340968</v>
      </c>
    </row>
    <row r="121" spans="1:3" ht="14.25" customHeight="1">
      <c r="A121" s="3" t="str">
        <f>"0496701"</f>
        <v>0496701</v>
      </c>
      <c r="B121" s="4">
        <f t="shared" si="0"/>
        <v>496701</v>
      </c>
      <c r="C121" s="7">
        <v>900498</v>
      </c>
    </row>
    <row r="122" spans="1:3" ht="14.25" customHeight="1">
      <c r="A122" s="3" t="str">
        <f>"0717207"</f>
        <v>0717207</v>
      </c>
      <c r="B122" s="4">
        <f t="shared" si="0"/>
        <v>717207</v>
      </c>
      <c r="C122" s="7">
        <v>489906</v>
      </c>
    </row>
    <row r="123" spans="1:3" ht="14.25" customHeight="1">
      <c r="A123" s="3">
        <v>11349</v>
      </c>
      <c r="B123" s="4">
        <f t="shared" si="0"/>
        <v>11349</v>
      </c>
      <c r="C123" s="7">
        <v>956193</v>
      </c>
    </row>
    <row r="124" spans="1:3" ht="14.25" customHeight="1">
      <c r="A124" s="3" t="str">
        <f>"0139055"</f>
        <v>0139055</v>
      </c>
      <c r="B124" s="4">
        <f t="shared" si="0"/>
        <v>139055</v>
      </c>
      <c r="C124" s="7">
        <v>90689</v>
      </c>
    </row>
    <row r="125" spans="1:3" ht="14.25" customHeight="1">
      <c r="A125" s="3" t="str">
        <f>"0154229"</f>
        <v>0154229</v>
      </c>
      <c r="B125" s="4">
        <f t="shared" si="0"/>
        <v>154229</v>
      </c>
      <c r="C125" s="7">
        <v>513572</v>
      </c>
    </row>
    <row r="126" spans="1:3" ht="14.25" customHeight="1">
      <c r="A126" s="3">
        <v>33383</v>
      </c>
      <c r="B126" s="4">
        <f t="shared" si="0"/>
        <v>33383</v>
      </c>
      <c r="C126" s="7">
        <v>48503</v>
      </c>
    </row>
    <row r="127" spans="1:3" ht="14.25" customHeight="1">
      <c r="A127" s="3">
        <v>58990</v>
      </c>
      <c r="B127" s="4">
        <f t="shared" si="0"/>
        <v>58990</v>
      </c>
      <c r="C127" s="7">
        <v>201087</v>
      </c>
    </row>
    <row r="128" spans="1:3" ht="14.25" customHeight="1">
      <c r="A128" s="3" t="str">
        <f>"0496074"</f>
        <v>0496074</v>
      </c>
      <c r="B128" s="4">
        <f t="shared" si="0"/>
        <v>496074</v>
      </c>
      <c r="C128" s="7">
        <v>47340</v>
      </c>
    </row>
    <row r="129" spans="1:3" ht="14.25" customHeight="1">
      <c r="A129" s="3">
        <v>63649</v>
      </c>
      <c r="B129" s="4">
        <f t="shared" si="0"/>
        <v>63649</v>
      </c>
      <c r="C129" s="7">
        <v>969808</v>
      </c>
    </row>
    <row r="130" spans="1:3" ht="14.25" customHeight="1">
      <c r="A130" s="3" t="str">
        <f>"0742940"</f>
        <v>0742940</v>
      </c>
      <c r="B130" s="4">
        <f t="shared" si="0"/>
        <v>742940</v>
      </c>
      <c r="C130" s="7">
        <v>658343</v>
      </c>
    </row>
    <row r="131" spans="1:3" ht="14.25" customHeight="1">
      <c r="A131" s="3" t="str">
        <f>"0772012"</f>
        <v>0772012</v>
      </c>
      <c r="B131" s="4">
        <f t="shared" si="0"/>
        <v>772012</v>
      </c>
      <c r="C131" s="7">
        <v>59808</v>
      </c>
    </row>
    <row r="132" spans="1:3" ht="14.25" customHeight="1">
      <c r="A132" s="3" t="str">
        <f>"0542078"</f>
        <v>0542078</v>
      </c>
      <c r="B132" s="4">
        <f t="shared" si="0"/>
        <v>542078</v>
      </c>
      <c r="C132" s="7">
        <v>496701</v>
      </c>
    </row>
    <row r="133" spans="1:3" ht="14.25" customHeight="1">
      <c r="A133" s="3" t="str">
        <f>"0624015"</f>
        <v>0624015</v>
      </c>
      <c r="B133" s="4">
        <f t="shared" si="0"/>
        <v>624015</v>
      </c>
      <c r="C133" s="7">
        <v>717207</v>
      </c>
    </row>
    <row r="134" spans="1:3" ht="14.25" customHeight="1">
      <c r="A134" s="3">
        <v>11240</v>
      </c>
      <c r="B134" s="4">
        <f t="shared" si="0"/>
        <v>11240</v>
      </c>
      <c r="C134" s="7">
        <v>11349</v>
      </c>
    </row>
    <row r="135" spans="1:3" ht="14.25" customHeight="1">
      <c r="A135" s="3" t="str">
        <f>"0769224"</f>
        <v>0769224</v>
      </c>
      <c r="B135" s="4">
        <f t="shared" si="0"/>
        <v>769224</v>
      </c>
      <c r="C135" s="7">
        <v>139055</v>
      </c>
    </row>
    <row r="136" spans="1:3" ht="14.25" customHeight="1">
      <c r="A136" s="3" t="str">
        <f>"0500717"</f>
        <v>0500717</v>
      </c>
      <c r="B136" s="4">
        <f t="shared" si="0"/>
        <v>500717</v>
      </c>
      <c r="C136" s="7">
        <v>154229</v>
      </c>
    </row>
    <row r="137" spans="1:3" ht="14.25" customHeight="1">
      <c r="A137" s="3" t="str">
        <f>"0847574"</f>
        <v>0847574</v>
      </c>
      <c r="B137" s="4">
        <f t="shared" si="0"/>
        <v>847574</v>
      </c>
      <c r="C137" s="7">
        <v>33383</v>
      </c>
    </row>
    <row r="138" spans="1:3" ht="14.25" customHeight="1">
      <c r="A138" s="3" t="str">
        <f>"0421610"</f>
        <v>0421610</v>
      </c>
      <c r="B138" s="4">
        <f t="shared" si="0"/>
        <v>421610</v>
      </c>
      <c r="C138" s="7">
        <v>58990</v>
      </c>
    </row>
    <row r="139" spans="1:3" ht="14.25" customHeight="1">
      <c r="A139" s="3" t="str">
        <f>"0756338"</f>
        <v>0756338</v>
      </c>
      <c r="B139" s="4">
        <f t="shared" si="0"/>
        <v>756338</v>
      </c>
      <c r="C139" s="7">
        <v>496074</v>
      </c>
    </row>
    <row r="140" spans="1:3" ht="14.25" customHeight="1">
      <c r="A140" s="3" t="str">
        <f>"0534073"</f>
        <v>0534073</v>
      </c>
      <c r="B140" s="4">
        <f t="shared" si="0"/>
        <v>534073</v>
      </c>
      <c r="C140" s="7">
        <v>63649</v>
      </c>
    </row>
    <row r="141" spans="1:3" ht="14.25" customHeight="1">
      <c r="A141" s="3" t="str">
        <f>"0202432"</f>
        <v>0202432</v>
      </c>
      <c r="B141" s="4">
        <f t="shared" si="0"/>
        <v>202432</v>
      </c>
      <c r="C141" s="7">
        <v>742940</v>
      </c>
    </row>
    <row r="142" spans="1:3" ht="14.25" customHeight="1">
      <c r="A142" s="3" t="str">
        <f>"0743211"</f>
        <v>0743211</v>
      </c>
      <c r="B142" s="4">
        <f t="shared" si="0"/>
        <v>743211</v>
      </c>
      <c r="C142" s="7">
        <v>772012</v>
      </c>
    </row>
    <row r="143" spans="1:3" ht="14.25" customHeight="1">
      <c r="A143" s="3">
        <v>74183</v>
      </c>
      <c r="B143" s="4">
        <f t="shared" si="0"/>
        <v>74183</v>
      </c>
      <c r="C143" s="7">
        <v>542078</v>
      </c>
    </row>
    <row r="144" spans="1:3" ht="14.25" customHeight="1">
      <c r="A144" s="3">
        <v>66991</v>
      </c>
      <c r="B144" s="4">
        <f t="shared" si="0"/>
        <v>66991</v>
      </c>
      <c r="C144" s="7">
        <v>624015</v>
      </c>
    </row>
    <row r="145" spans="1:3" ht="14.25" customHeight="1">
      <c r="A145" s="3">
        <v>30348</v>
      </c>
      <c r="B145" s="4">
        <f t="shared" si="0"/>
        <v>30348</v>
      </c>
      <c r="C145" s="7">
        <v>11240</v>
      </c>
    </row>
    <row r="146" spans="1:3" ht="14.25" customHeight="1">
      <c r="A146" s="3" t="str">
        <f>"0486274"</f>
        <v>0486274</v>
      </c>
      <c r="B146" s="4">
        <f t="shared" si="0"/>
        <v>486274</v>
      </c>
      <c r="C146" s="7">
        <v>769224</v>
      </c>
    </row>
    <row r="147" spans="1:3" ht="14.25" customHeight="1">
      <c r="A147" s="3" t="s">
        <v>9</v>
      </c>
      <c r="B147" s="4" t="e">
        <f t="shared" si="0"/>
        <v>#VALUE!</v>
      </c>
      <c r="C147" s="7">
        <v>500717</v>
      </c>
    </row>
    <row r="148" spans="1:3" ht="14.25" customHeight="1">
      <c r="A148" s="3" t="str">
        <f>"0389643"</f>
        <v>0389643</v>
      </c>
      <c r="B148" s="4">
        <f t="shared" si="0"/>
        <v>389643</v>
      </c>
      <c r="C148" s="7">
        <v>847574</v>
      </c>
    </row>
    <row r="149" spans="1:3" ht="14.25" customHeight="1">
      <c r="A149" s="3" t="str">
        <f>"0557017"</f>
        <v>0557017</v>
      </c>
      <c r="B149" s="4">
        <f t="shared" si="0"/>
        <v>557017</v>
      </c>
      <c r="C149" s="7">
        <v>421610</v>
      </c>
    </row>
    <row r="150" spans="1:3" ht="14.25" customHeight="1">
      <c r="A150" s="3" t="s">
        <v>10</v>
      </c>
      <c r="B150" s="4" t="e">
        <f t="shared" si="0"/>
        <v>#VALUE!</v>
      </c>
      <c r="C150" s="7">
        <v>756338</v>
      </c>
    </row>
    <row r="151" spans="1:3" ht="14.25" customHeight="1">
      <c r="A151" s="3" t="str">
        <f>"0423590"</f>
        <v>0423590</v>
      </c>
      <c r="B151" s="4">
        <f t="shared" si="0"/>
        <v>423590</v>
      </c>
      <c r="C151" s="7">
        <v>534073</v>
      </c>
    </row>
    <row r="152" spans="1:3" ht="14.25" customHeight="1">
      <c r="A152" s="3" t="str">
        <f>"0278846"</f>
        <v>0278846</v>
      </c>
      <c r="B152" s="4">
        <f t="shared" si="0"/>
        <v>278846</v>
      </c>
      <c r="C152" s="7">
        <v>202432</v>
      </c>
    </row>
    <row r="153" spans="1:3" ht="14.25" customHeight="1">
      <c r="A153" s="3" t="s">
        <v>11</v>
      </c>
      <c r="B153" s="4" t="e">
        <f t="shared" si="0"/>
        <v>#VALUE!</v>
      </c>
      <c r="C153" s="7">
        <v>743211</v>
      </c>
    </row>
    <row r="154" spans="1:3" ht="14.25" customHeight="1">
      <c r="A154" s="3" t="s">
        <v>12</v>
      </c>
      <c r="B154" s="4" t="e">
        <f t="shared" si="0"/>
        <v>#VALUE!</v>
      </c>
      <c r="C154" s="7">
        <v>74183</v>
      </c>
    </row>
    <row r="155" spans="1:3" ht="14.25" customHeight="1">
      <c r="A155" s="3" t="str">
        <f>"0005801"</f>
        <v>0005801</v>
      </c>
      <c r="B155" s="4">
        <f t="shared" si="0"/>
        <v>5801</v>
      </c>
      <c r="C155" s="7">
        <v>66991</v>
      </c>
    </row>
    <row r="156" spans="1:3" ht="14.25" customHeight="1">
      <c r="A156" s="3" t="s">
        <v>13</v>
      </c>
      <c r="B156" s="4" t="e">
        <f t="shared" si="0"/>
        <v>#VALUE!</v>
      </c>
      <c r="C156" s="7">
        <v>30348</v>
      </c>
    </row>
    <row r="157" spans="1:3" ht="14.25" customHeight="1">
      <c r="A157" s="3">
        <v>2154</v>
      </c>
      <c r="B157" s="4">
        <f t="shared" si="0"/>
        <v>2154</v>
      </c>
      <c r="C157" s="7">
        <v>486274</v>
      </c>
    </row>
    <row r="158" spans="1:3" ht="14.25" customHeight="1">
      <c r="A158" s="3">
        <v>53911</v>
      </c>
      <c r="B158" s="4">
        <f t="shared" si="0"/>
        <v>53911</v>
      </c>
      <c r="C158" s="7">
        <v>389643</v>
      </c>
    </row>
    <row r="159" spans="1:3" ht="14.25" customHeight="1">
      <c r="A159" s="3" t="str">
        <f>"0638353"</f>
        <v>0638353</v>
      </c>
      <c r="B159" s="4">
        <f t="shared" si="0"/>
        <v>638353</v>
      </c>
      <c r="C159" s="7">
        <v>557017</v>
      </c>
    </row>
    <row r="160" spans="1:3" ht="14.25" customHeight="1">
      <c r="A160" s="3" t="str">
        <f>"0921254"</f>
        <v>0921254</v>
      </c>
      <c r="B160" s="4">
        <f t="shared" si="0"/>
        <v>921254</v>
      </c>
      <c r="C160" s="7">
        <v>423590</v>
      </c>
    </row>
    <row r="161" spans="1:3" ht="14.25" customHeight="1">
      <c r="A161" s="3" t="str">
        <f>"0949966"</f>
        <v>0949966</v>
      </c>
      <c r="B161" s="4">
        <f t="shared" si="0"/>
        <v>949966</v>
      </c>
      <c r="C161" s="7">
        <v>278846</v>
      </c>
    </row>
    <row r="162" spans="1:3" ht="14.25" customHeight="1">
      <c r="A162" s="3">
        <v>24444</v>
      </c>
      <c r="B162" s="4">
        <f t="shared" si="0"/>
        <v>24444</v>
      </c>
      <c r="C162" s="7">
        <v>5801</v>
      </c>
    </row>
    <row r="163" spans="1:3" ht="14.25" customHeight="1">
      <c r="A163" s="3" t="str">
        <f>"0786038"</f>
        <v>0786038</v>
      </c>
      <c r="B163" s="4">
        <f t="shared" si="0"/>
        <v>786038</v>
      </c>
      <c r="C163" s="7">
        <v>2154</v>
      </c>
    </row>
    <row r="164" spans="1:3" ht="14.25" customHeight="1">
      <c r="A164" s="3" t="str">
        <f>"0873000"</f>
        <v>0873000</v>
      </c>
      <c r="B164" s="4">
        <f t="shared" si="0"/>
        <v>873000</v>
      </c>
      <c r="C164" s="7">
        <v>53911</v>
      </c>
    </row>
    <row r="165" spans="1:3" ht="14.25" customHeight="1">
      <c r="A165" s="3">
        <v>43204</v>
      </c>
      <c r="B165" s="4">
        <f t="shared" si="0"/>
        <v>43204</v>
      </c>
      <c r="C165" s="7">
        <v>638353</v>
      </c>
    </row>
    <row r="166" spans="1:3" ht="14.25" customHeight="1">
      <c r="A166" s="3" t="str">
        <f>"0083162"</f>
        <v>0083162</v>
      </c>
      <c r="B166" s="4">
        <f t="shared" si="0"/>
        <v>83162</v>
      </c>
      <c r="C166" s="7">
        <v>921254</v>
      </c>
    </row>
    <row r="167" spans="1:3" ht="14.25" customHeight="1">
      <c r="A167" s="3" t="str">
        <f>"0776568"</f>
        <v>0776568</v>
      </c>
      <c r="B167" s="4">
        <f t="shared" si="0"/>
        <v>776568</v>
      </c>
      <c r="C167" s="7">
        <v>949966</v>
      </c>
    </row>
    <row r="168" spans="1:3" ht="14.25" customHeight="1">
      <c r="A168" s="3" t="str">
        <f>"0873604"</f>
        <v>0873604</v>
      </c>
      <c r="B168" s="4">
        <f t="shared" si="0"/>
        <v>873604</v>
      </c>
      <c r="C168" s="7">
        <v>24444</v>
      </c>
    </row>
    <row r="169" spans="1:3" ht="14.25" customHeight="1">
      <c r="A169" s="3" t="str">
        <f>"0027961"</f>
        <v>0027961</v>
      </c>
      <c r="B169" s="4">
        <f t="shared" si="0"/>
        <v>27961</v>
      </c>
      <c r="C169" s="7">
        <v>786038</v>
      </c>
    </row>
    <row r="170" spans="1:3" ht="14.25" customHeight="1">
      <c r="A170" s="3" t="str">
        <f>"0545491"</f>
        <v>0545491</v>
      </c>
      <c r="B170" s="4">
        <f t="shared" si="0"/>
        <v>545491</v>
      </c>
      <c r="C170" s="7">
        <v>873000</v>
      </c>
    </row>
    <row r="171" spans="1:3" ht="14.25" customHeight="1">
      <c r="A171" s="3" t="str">
        <f>"0273346"</f>
        <v>0273346</v>
      </c>
      <c r="B171" s="4">
        <f t="shared" si="0"/>
        <v>273346</v>
      </c>
      <c r="C171" s="7">
        <v>43204</v>
      </c>
    </row>
    <row r="172" spans="1:3" ht="14.25" customHeight="1">
      <c r="A172" s="3">
        <v>88252</v>
      </c>
      <c r="B172" s="4">
        <f t="shared" si="0"/>
        <v>88252</v>
      </c>
      <c r="C172" s="7">
        <v>83162</v>
      </c>
    </row>
    <row r="173" spans="1:3" ht="14.25" customHeight="1">
      <c r="A173" s="3" t="str">
        <f>"0280735"</f>
        <v>0280735</v>
      </c>
      <c r="B173" s="4">
        <f t="shared" si="0"/>
        <v>280735</v>
      </c>
      <c r="C173" s="7">
        <v>776568</v>
      </c>
    </row>
    <row r="174" spans="1:3" ht="14.25" customHeight="1">
      <c r="A174" s="3">
        <v>13414</v>
      </c>
      <c r="B174" s="4">
        <f t="shared" si="0"/>
        <v>13414</v>
      </c>
      <c r="C174" s="7">
        <v>873604</v>
      </c>
    </row>
    <row r="175" spans="1:3" ht="14.25" customHeight="1">
      <c r="A175" s="3" t="str">
        <f>"0665489"</f>
        <v>0665489</v>
      </c>
      <c r="B175" s="4">
        <f t="shared" si="0"/>
        <v>665489</v>
      </c>
      <c r="C175" s="7">
        <v>27961</v>
      </c>
    </row>
    <row r="176" spans="1:3" ht="14.25" customHeight="1">
      <c r="A176" s="3" t="str">
        <f>"0304139"</f>
        <v>0304139</v>
      </c>
      <c r="B176" s="4">
        <f t="shared" si="0"/>
        <v>304139</v>
      </c>
      <c r="C176" s="7">
        <v>545491</v>
      </c>
    </row>
    <row r="177" spans="1:3" ht="14.25" customHeight="1">
      <c r="A177" s="3" t="str">
        <f>"0197848"</f>
        <v>0197848</v>
      </c>
      <c r="B177" s="4">
        <f t="shared" si="0"/>
        <v>197848</v>
      </c>
      <c r="C177" s="7">
        <v>273346</v>
      </c>
    </row>
    <row r="178" spans="1:3" ht="14.25" customHeight="1">
      <c r="A178" s="3" t="str">
        <f>"0733279"</f>
        <v>0733279</v>
      </c>
      <c r="B178" s="4">
        <f t="shared" si="0"/>
        <v>733279</v>
      </c>
      <c r="C178" s="7">
        <v>88252</v>
      </c>
    </row>
    <row r="179" spans="1:3" ht="14.25" customHeight="1">
      <c r="A179" s="3" t="str">
        <f>"0833285"</f>
        <v>0833285</v>
      </c>
      <c r="B179" s="4">
        <f t="shared" si="0"/>
        <v>833285</v>
      </c>
      <c r="C179" s="7">
        <v>280735</v>
      </c>
    </row>
    <row r="180" spans="1:3" ht="14.25" customHeight="1">
      <c r="A180" s="3">
        <v>6758</v>
      </c>
      <c r="B180" s="4">
        <f t="shared" si="0"/>
        <v>6758</v>
      </c>
      <c r="C180" s="7">
        <v>13414</v>
      </c>
    </row>
    <row r="181" spans="1:3" ht="14.25" customHeight="1">
      <c r="A181" s="3" t="str">
        <f>"0938548"</f>
        <v>0938548</v>
      </c>
      <c r="B181" s="4">
        <f t="shared" si="0"/>
        <v>938548</v>
      </c>
      <c r="C181" s="7">
        <v>665489</v>
      </c>
    </row>
    <row r="182" spans="1:3" ht="14.25" customHeight="1">
      <c r="A182" s="3">
        <v>51063</v>
      </c>
      <c r="B182" s="4">
        <f t="shared" si="0"/>
        <v>51063</v>
      </c>
      <c r="C182" s="7">
        <v>304139</v>
      </c>
    </row>
    <row r="183" spans="1:3" ht="14.25" customHeight="1">
      <c r="A183" s="3" t="str">
        <f>"0267013"</f>
        <v>0267013</v>
      </c>
      <c r="B183" s="4">
        <f t="shared" si="0"/>
        <v>267013</v>
      </c>
      <c r="C183" s="7">
        <v>197848</v>
      </c>
    </row>
    <row r="184" spans="1:3" ht="14.25" customHeight="1">
      <c r="A184" s="3" t="str">
        <f>"0622662"</f>
        <v>0622662</v>
      </c>
      <c r="B184" s="4">
        <f t="shared" si="0"/>
        <v>622662</v>
      </c>
      <c r="C184" s="7">
        <v>733279</v>
      </c>
    </row>
    <row r="185" spans="1:3" ht="14.25" customHeight="1">
      <c r="A185" s="3" t="str">
        <f>"0833020"</f>
        <v>0833020</v>
      </c>
      <c r="B185" s="4">
        <f t="shared" si="0"/>
        <v>833020</v>
      </c>
      <c r="C185" s="7">
        <v>833285</v>
      </c>
    </row>
    <row r="186" spans="1:3" ht="14.25" customHeight="1">
      <c r="A186" s="3" t="str">
        <f>"0221994"</f>
        <v>0221994</v>
      </c>
      <c r="B186" s="4">
        <f t="shared" si="0"/>
        <v>221994</v>
      </c>
      <c r="C186" s="7">
        <v>6758</v>
      </c>
    </row>
    <row r="187" spans="1:3" ht="14.25" customHeight="1">
      <c r="A187" s="3">
        <v>3665</v>
      </c>
      <c r="B187" s="4">
        <f t="shared" si="0"/>
        <v>3665</v>
      </c>
      <c r="C187" s="7">
        <v>938548</v>
      </c>
    </row>
    <row r="188" spans="1:3" ht="14.25" customHeight="1">
      <c r="A188" s="3">
        <v>28494</v>
      </c>
      <c r="B188" s="4">
        <f t="shared" si="0"/>
        <v>28494</v>
      </c>
      <c r="C188" s="7">
        <v>51063</v>
      </c>
    </row>
    <row r="189" spans="1:3" ht="14.25" customHeight="1">
      <c r="A189" s="3" t="str">
        <f>"0451518"</f>
        <v>0451518</v>
      </c>
      <c r="B189" s="4">
        <f t="shared" si="0"/>
        <v>451518</v>
      </c>
      <c r="C189" s="7">
        <v>267013</v>
      </c>
    </row>
    <row r="190" spans="1:3" ht="14.25" customHeight="1">
      <c r="A190" s="3" t="str">
        <f>"0435939"</f>
        <v>0435939</v>
      </c>
      <c r="B190" s="4">
        <f t="shared" si="0"/>
        <v>435939</v>
      </c>
      <c r="C190" s="7">
        <v>622662</v>
      </c>
    </row>
    <row r="191" spans="1:3" ht="14.25" customHeight="1">
      <c r="A191" s="3" t="str">
        <f>"0277129"</f>
        <v>0277129</v>
      </c>
      <c r="B191" s="4">
        <f t="shared" si="0"/>
        <v>277129</v>
      </c>
      <c r="C191" s="7">
        <v>833020</v>
      </c>
    </row>
    <row r="192" spans="1:3" ht="14.25" customHeight="1">
      <c r="A192" s="3" t="str">
        <f>"0715169"</f>
        <v>0715169</v>
      </c>
      <c r="B192" s="4">
        <f t="shared" si="0"/>
        <v>715169</v>
      </c>
      <c r="C192" s="7">
        <v>221994</v>
      </c>
    </row>
    <row r="193" spans="1:3" ht="14.25" customHeight="1">
      <c r="A193" s="3" t="str">
        <f>"0781429"</f>
        <v>0781429</v>
      </c>
      <c r="B193" s="4">
        <f t="shared" si="0"/>
        <v>781429</v>
      </c>
      <c r="C193" s="7">
        <v>3665</v>
      </c>
    </row>
    <row r="194" spans="1:3" ht="14.25" customHeight="1">
      <c r="A194" s="3" t="str">
        <f>"0667600"</f>
        <v>0667600</v>
      </c>
      <c r="B194" s="4">
        <f t="shared" si="0"/>
        <v>667600</v>
      </c>
      <c r="C194" s="7">
        <v>28494</v>
      </c>
    </row>
    <row r="195" spans="1:3" ht="14.25" customHeight="1">
      <c r="A195" s="3" t="str">
        <f>"0772034"</f>
        <v>0772034</v>
      </c>
      <c r="B195" s="4">
        <f t="shared" si="0"/>
        <v>772034</v>
      </c>
      <c r="C195" s="7">
        <v>451518</v>
      </c>
    </row>
    <row r="196" spans="1:3" ht="14.25" customHeight="1">
      <c r="A196" s="3" t="str">
        <f>"0901429"</f>
        <v>0901429</v>
      </c>
      <c r="B196" s="4">
        <f t="shared" si="0"/>
        <v>901429</v>
      </c>
      <c r="C196" s="7">
        <v>435939</v>
      </c>
    </row>
    <row r="197" spans="1:3" ht="14.25" customHeight="1">
      <c r="A197" s="3" t="str">
        <f>"0152674"</f>
        <v>0152674</v>
      </c>
      <c r="B197" s="4">
        <f t="shared" si="0"/>
        <v>152674</v>
      </c>
      <c r="C197" s="7">
        <v>277129</v>
      </c>
    </row>
    <row r="198" spans="1:3" ht="14.25" customHeight="1">
      <c r="A198" s="3" t="str">
        <f>"0452729"</f>
        <v>0452729</v>
      </c>
      <c r="B198" s="4">
        <f t="shared" si="0"/>
        <v>452729</v>
      </c>
      <c r="C198" s="7">
        <v>715169</v>
      </c>
    </row>
    <row r="199" spans="1:3" ht="14.25" customHeight="1">
      <c r="A199" s="3" t="str">
        <f>"0452167"</f>
        <v>0452167</v>
      </c>
      <c r="B199" s="4">
        <f t="shared" si="0"/>
        <v>452167</v>
      </c>
      <c r="C199" s="7">
        <v>781429</v>
      </c>
    </row>
    <row r="200" spans="1:3" ht="14.25" customHeight="1">
      <c r="A200" s="3" t="str">
        <f>"0453871"</f>
        <v>0453871</v>
      </c>
      <c r="B200" s="4">
        <f t="shared" si="0"/>
        <v>453871</v>
      </c>
      <c r="C200" s="7">
        <v>667600</v>
      </c>
    </row>
    <row r="201" spans="1:3" ht="14.25" customHeight="1">
      <c r="A201" s="3" t="str">
        <f>"0965600"</f>
        <v>0965600</v>
      </c>
      <c r="B201" s="4">
        <f t="shared" si="0"/>
        <v>965600</v>
      </c>
      <c r="C201" s="7">
        <v>772034</v>
      </c>
    </row>
    <row r="202" spans="1:3" ht="14.25" customHeight="1">
      <c r="A202" s="3" t="str">
        <f>"0082529"</f>
        <v>0082529</v>
      </c>
      <c r="B202" s="4">
        <f t="shared" si="0"/>
        <v>82529</v>
      </c>
      <c r="C202" s="7">
        <v>901429</v>
      </c>
    </row>
    <row r="203" spans="1:3" ht="14.25" customHeight="1">
      <c r="A203" s="3" t="str">
        <f>"0992004"</f>
        <v>0992004</v>
      </c>
      <c r="B203" s="4">
        <f t="shared" si="0"/>
        <v>992004</v>
      </c>
      <c r="C203" s="7">
        <v>152674</v>
      </c>
    </row>
    <row r="204" spans="1:3" ht="14.25" customHeight="1">
      <c r="A204" s="3" t="str">
        <f>"0659793"</f>
        <v>0659793</v>
      </c>
      <c r="B204" s="4">
        <f t="shared" si="0"/>
        <v>659793</v>
      </c>
      <c r="C204" s="7">
        <v>452729</v>
      </c>
    </row>
    <row r="205" spans="1:3" ht="14.25" customHeight="1">
      <c r="A205" s="3" t="str">
        <f>"0931964"</f>
        <v>0931964</v>
      </c>
      <c r="B205" s="4">
        <f t="shared" si="0"/>
        <v>931964</v>
      </c>
      <c r="C205" s="7">
        <v>452167</v>
      </c>
    </row>
    <row r="206" spans="1:3" ht="14.25" customHeight="1">
      <c r="A206" s="3" t="str">
        <f>"0700146"</f>
        <v>0700146</v>
      </c>
      <c r="B206" s="4">
        <f t="shared" si="0"/>
        <v>700146</v>
      </c>
      <c r="C206" s="7">
        <v>453871</v>
      </c>
    </row>
    <row r="207" spans="1:3" ht="14.25" customHeight="1">
      <c r="A207" s="3" t="str">
        <f>"0910790"</f>
        <v>0910790</v>
      </c>
      <c r="B207" s="4">
        <f t="shared" si="0"/>
        <v>910790</v>
      </c>
      <c r="C207" s="7">
        <v>965600</v>
      </c>
    </row>
    <row r="208" spans="1:3" ht="14.25" customHeight="1">
      <c r="A208" s="3" t="str">
        <f>"0122447"</f>
        <v>0122447</v>
      </c>
      <c r="B208" s="4">
        <f t="shared" si="0"/>
        <v>122447</v>
      </c>
      <c r="C208" s="7">
        <v>82529</v>
      </c>
    </row>
    <row r="209" spans="1:3" ht="14.25" customHeight="1">
      <c r="A209" s="3" t="str">
        <f>"0432165"</f>
        <v>0432165</v>
      </c>
      <c r="B209" s="4">
        <f t="shared" si="0"/>
        <v>432165</v>
      </c>
      <c r="C209" s="7">
        <v>992004</v>
      </c>
    </row>
    <row r="210" spans="1:3" ht="14.25" customHeight="1">
      <c r="A210" s="3" t="str">
        <f>"0692089"</f>
        <v>0692089</v>
      </c>
      <c r="B210" s="4">
        <f t="shared" si="0"/>
        <v>692089</v>
      </c>
      <c r="C210" s="7">
        <v>659793</v>
      </c>
    </row>
    <row r="211" spans="1:3" ht="14.25" customHeight="1">
      <c r="A211" s="3" t="str">
        <f>"0715480"</f>
        <v>0715480</v>
      </c>
      <c r="B211" s="4">
        <f t="shared" si="0"/>
        <v>715480</v>
      </c>
      <c r="C211" s="7">
        <v>931964</v>
      </c>
    </row>
    <row r="212" spans="1:3" ht="14.25" customHeight="1">
      <c r="A212" s="3" t="str">
        <f>"0317313"</f>
        <v>0317313</v>
      </c>
      <c r="B212" s="4">
        <f t="shared" si="0"/>
        <v>317313</v>
      </c>
      <c r="C212" s="7">
        <v>700146</v>
      </c>
    </row>
    <row r="213" spans="1:3" ht="14.25" customHeight="1">
      <c r="A213" s="3" t="str">
        <f>"0634080"</f>
        <v>0634080</v>
      </c>
      <c r="B213" s="4">
        <f t="shared" si="0"/>
        <v>634080</v>
      </c>
      <c r="C213" s="7">
        <v>910790</v>
      </c>
    </row>
    <row r="214" spans="1:3" ht="14.25" customHeight="1">
      <c r="A214" s="3" t="str">
        <f>"0356558"</f>
        <v>0356558</v>
      </c>
      <c r="B214" s="4">
        <f t="shared" si="0"/>
        <v>356558</v>
      </c>
      <c r="C214" s="7">
        <v>122447</v>
      </c>
    </row>
    <row r="215" spans="1:3" ht="14.25" customHeight="1">
      <c r="A215" s="3" t="str">
        <f>"0418937"</f>
        <v>0418937</v>
      </c>
      <c r="B215" s="4">
        <f t="shared" si="0"/>
        <v>418937</v>
      </c>
      <c r="C215" s="7">
        <v>432165</v>
      </c>
    </row>
    <row r="216" spans="1:3" ht="14.25" customHeight="1">
      <c r="A216" s="3" t="str">
        <f>"0084936"</f>
        <v>0084936</v>
      </c>
      <c r="B216" s="4">
        <f t="shared" si="0"/>
        <v>84936</v>
      </c>
      <c r="C216" s="7">
        <v>692089</v>
      </c>
    </row>
    <row r="217" spans="1:3" ht="14.25" customHeight="1">
      <c r="A217" s="3" t="str">
        <f>"0131624"</f>
        <v>0131624</v>
      </c>
      <c r="B217" s="4">
        <f t="shared" si="0"/>
        <v>131624</v>
      </c>
      <c r="C217" s="7">
        <v>715480</v>
      </c>
    </row>
    <row r="218" spans="1:3" ht="14.25" customHeight="1">
      <c r="A218" s="3" t="str">
        <f>"0353969"</f>
        <v>0353969</v>
      </c>
      <c r="B218" s="4">
        <f t="shared" si="0"/>
        <v>353969</v>
      </c>
      <c r="C218" s="7">
        <v>317313</v>
      </c>
    </row>
    <row r="219" spans="1:3" ht="14.25" customHeight="1">
      <c r="A219" s="3" t="str">
        <f>"0148897"</f>
        <v>0148897</v>
      </c>
      <c r="B219" s="4">
        <f t="shared" si="0"/>
        <v>148897</v>
      </c>
      <c r="C219" s="7">
        <v>634080</v>
      </c>
    </row>
    <row r="220" spans="1:3" ht="14.25" customHeight="1">
      <c r="A220" s="3" t="str">
        <f>"0752816"</f>
        <v>0752816</v>
      </c>
      <c r="B220" s="4">
        <f t="shared" si="0"/>
        <v>752816</v>
      </c>
      <c r="C220" s="7">
        <v>356558</v>
      </c>
    </row>
    <row r="221" spans="1:3" ht="14.25" customHeight="1">
      <c r="A221" s="3" t="str">
        <f>"0575947"</f>
        <v>0575947</v>
      </c>
      <c r="B221" s="4">
        <f t="shared" si="0"/>
        <v>575947</v>
      </c>
      <c r="C221" s="7">
        <v>418937</v>
      </c>
    </row>
    <row r="222" spans="1:3" ht="14.25" customHeight="1">
      <c r="A222" s="3" t="str">
        <f>"0213540"</f>
        <v>0213540</v>
      </c>
      <c r="B222" s="4">
        <f t="shared" si="0"/>
        <v>213540</v>
      </c>
      <c r="C222" s="7">
        <v>84936</v>
      </c>
    </row>
    <row r="223" spans="1:3" ht="14.25" customHeight="1">
      <c r="A223" s="3" t="str">
        <f>"0875654"</f>
        <v>0875654</v>
      </c>
      <c r="B223" s="4">
        <f t="shared" si="0"/>
        <v>875654</v>
      </c>
      <c r="C223" s="7">
        <v>131624</v>
      </c>
    </row>
    <row r="224" spans="1:3" ht="14.25" customHeight="1">
      <c r="A224" s="3" t="str">
        <f>"0777134"</f>
        <v>0777134</v>
      </c>
      <c r="B224" s="4">
        <f t="shared" si="0"/>
        <v>777134</v>
      </c>
      <c r="C224" s="7">
        <v>353969</v>
      </c>
    </row>
    <row r="225" spans="1:3" ht="14.25" customHeight="1">
      <c r="A225" s="3" t="str">
        <f>"0721183"</f>
        <v>0721183</v>
      </c>
      <c r="B225" s="4">
        <f t="shared" si="0"/>
        <v>721183</v>
      </c>
      <c r="C225" s="7">
        <v>148897</v>
      </c>
    </row>
    <row r="226" spans="1:3" ht="14.25" customHeight="1">
      <c r="A226" s="3" t="str">
        <f>"0189884"</f>
        <v>0189884</v>
      </c>
      <c r="B226" s="4">
        <f t="shared" si="0"/>
        <v>189884</v>
      </c>
      <c r="C226" s="7">
        <v>752816</v>
      </c>
    </row>
    <row r="227" spans="1:3" ht="14.25" customHeight="1">
      <c r="A227" s="3" t="str">
        <f>"0319619"</f>
        <v>0319619</v>
      </c>
      <c r="B227" s="4">
        <f t="shared" si="0"/>
        <v>319619</v>
      </c>
      <c r="C227" s="7">
        <v>575947</v>
      </c>
    </row>
    <row r="228" spans="1:3" ht="14.25" customHeight="1">
      <c r="A228" s="3" t="str">
        <f>"0224595"</f>
        <v>0224595</v>
      </c>
      <c r="B228" s="4">
        <f t="shared" si="0"/>
        <v>224595</v>
      </c>
      <c r="C228" s="7">
        <v>213540</v>
      </c>
    </row>
    <row r="229" spans="1:3" ht="14.25" customHeight="1">
      <c r="A229" s="3" t="str">
        <f>"0359957"</f>
        <v>0359957</v>
      </c>
      <c r="B229" s="4">
        <f t="shared" si="0"/>
        <v>359957</v>
      </c>
      <c r="C229" s="7">
        <v>875654</v>
      </c>
    </row>
    <row r="230" spans="1:3" ht="14.25" customHeight="1">
      <c r="A230" s="3" t="str">
        <f>"0933976"</f>
        <v>0933976</v>
      </c>
      <c r="B230" s="4">
        <f t="shared" si="0"/>
        <v>933976</v>
      </c>
      <c r="C230" s="7">
        <v>777134</v>
      </c>
    </row>
    <row r="231" spans="1:3" ht="14.25" customHeight="1">
      <c r="A231" s="3" t="str">
        <f>"0467508"</f>
        <v>0467508</v>
      </c>
      <c r="B231" s="4">
        <f t="shared" si="0"/>
        <v>467508</v>
      </c>
      <c r="C231" s="7">
        <v>721183</v>
      </c>
    </row>
    <row r="232" spans="1:3" ht="14.25" customHeight="1">
      <c r="A232" s="3" t="str">
        <f>"0860193"</f>
        <v>0860193</v>
      </c>
      <c r="B232" s="4">
        <f t="shared" si="0"/>
        <v>860193</v>
      </c>
      <c r="C232" s="7">
        <v>189884</v>
      </c>
    </row>
    <row r="233" spans="1:3" ht="14.25" customHeight="1">
      <c r="A233" s="3" t="str">
        <f>"0339358"</f>
        <v>0339358</v>
      </c>
      <c r="B233" s="4">
        <f t="shared" si="0"/>
        <v>339358</v>
      </c>
      <c r="C233" s="7">
        <v>319619</v>
      </c>
    </row>
    <row r="234" spans="1:3" ht="14.25" customHeight="1">
      <c r="A234" s="3" t="str">
        <f>"0693722"</f>
        <v>0693722</v>
      </c>
      <c r="B234" s="4">
        <f t="shared" si="0"/>
        <v>693722</v>
      </c>
      <c r="C234" s="7">
        <v>224595</v>
      </c>
    </row>
    <row r="235" spans="1:3" ht="14.25" customHeight="1">
      <c r="A235" s="3" t="str">
        <f>"0387512"</f>
        <v>0387512</v>
      </c>
      <c r="B235" s="4">
        <f t="shared" si="0"/>
        <v>387512</v>
      </c>
      <c r="C235" s="7">
        <v>359957</v>
      </c>
    </row>
    <row r="236" spans="1:3" ht="14.25" customHeight="1">
      <c r="A236" s="3" t="str">
        <f>"0082119"</f>
        <v>0082119</v>
      </c>
      <c r="B236" s="4">
        <f t="shared" si="0"/>
        <v>82119</v>
      </c>
      <c r="C236" s="7">
        <v>933976</v>
      </c>
    </row>
    <row r="237" spans="1:3" ht="14.25" customHeight="1">
      <c r="A237" s="3" t="str">
        <f>"0211042"</f>
        <v>0211042</v>
      </c>
      <c r="B237" s="4">
        <f t="shared" si="0"/>
        <v>211042</v>
      </c>
      <c r="C237" s="7">
        <v>467508</v>
      </c>
    </row>
    <row r="238" spans="1:3" ht="14.25" customHeight="1">
      <c r="A238" s="3" t="str">
        <f>"0421281"</f>
        <v>0421281</v>
      </c>
      <c r="B238" s="4">
        <f t="shared" si="0"/>
        <v>421281</v>
      </c>
      <c r="C238" s="7">
        <v>860193</v>
      </c>
    </row>
    <row r="239" spans="1:3" ht="14.25" customHeight="1">
      <c r="A239" s="3" t="str">
        <f>"0600226"</f>
        <v>0600226</v>
      </c>
      <c r="B239" s="4">
        <f t="shared" si="0"/>
        <v>600226</v>
      </c>
      <c r="C239" s="7">
        <v>339358</v>
      </c>
    </row>
    <row r="240" spans="1:3" ht="14.25" customHeight="1">
      <c r="A240" s="3" t="str">
        <f>"0210829"</f>
        <v>0210829</v>
      </c>
      <c r="B240" s="4">
        <f t="shared" si="0"/>
        <v>210829</v>
      </c>
      <c r="C240" s="7">
        <v>693722</v>
      </c>
    </row>
    <row r="241" spans="1:3" ht="14.25" customHeight="1">
      <c r="A241" s="3" t="str">
        <f>"0387742"</f>
        <v>0387742</v>
      </c>
      <c r="B241" s="4">
        <f t="shared" si="0"/>
        <v>387742</v>
      </c>
      <c r="C241" s="7">
        <v>387512</v>
      </c>
    </row>
    <row r="242" spans="1:3" ht="14.25" customHeight="1">
      <c r="A242" s="3" t="str">
        <f>"0106010"</f>
        <v>0106010</v>
      </c>
      <c r="B242" s="4">
        <f t="shared" si="0"/>
        <v>106010</v>
      </c>
      <c r="C242" s="7">
        <v>82119</v>
      </c>
    </row>
    <row r="243" spans="1:3" ht="14.25" customHeight="1">
      <c r="A243" s="3" t="str">
        <f>"0579528"</f>
        <v>0579528</v>
      </c>
      <c r="B243" s="4">
        <f t="shared" si="0"/>
        <v>579528</v>
      </c>
      <c r="C243" s="7">
        <v>211042</v>
      </c>
    </row>
    <row r="244" spans="1:3" ht="14.25" customHeight="1">
      <c r="A244" s="3" t="str">
        <f>"0906956"</f>
        <v>0906956</v>
      </c>
      <c r="B244" s="4">
        <f t="shared" si="0"/>
        <v>906956</v>
      </c>
      <c r="C244" s="7">
        <v>421281</v>
      </c>
    </row>
    <row r="245" spans="1:3" ht="14.25" customHeight="1">
      <c r="A245" s="3" t="str">
        <f>"0578328"</f>
        <v>0578328</v>
      </c>
      <c r="B245" s="4">
        <f t="shared" si="0"/>
        <v>578328</v>
      </c>
      <c r="C245" s="7">
        <v>600226</v>
      </c>
    </row>
    <row r="246" spans="1:3" ht="14.25" customHeight="1">
      <c r="A246" s="3" t="str">
        <f>"0564176"</f>
        <v>0564176</v>
      </c>
      <c r="B246" s="4">
        <f t="shared" si="0"/>
        <v>564176</v>
      </c>
      <c r="C246" s="7">
        <v>210829</v>
      </c>
    </row>
    <row r="247" spans="1:3" ht="14.25" customHeight="1">
      <c r="A247" s="3" t="str">
        <f>"0163679"</f>
        <v>0163679</v>
      </c>
      <c r="B247" s="4">
        <f t="shared" si="0"/>
        <v>163679</v>
      </c>
      <c r="C247" s="7">
        <v>387742</v>
      </c>
    </row>
    <row r="248" spans="1:3" ht="14.25" customHeight="1">
      <c r="A248" s="3" t="str">
        <f>"0338025"</f>
        <v>0338025</v>
      </c>
      <c r="B248" s="4">
        <f t="shared" si="0"/>
        <v>338025</v>
      </c>
      <c r="C248" s="7">
        <v>106010</v>
      </c>
    </row>
    <row r="249" spans="1:3" ht="14.25" customHeight="1">
      <c r="A249" s="3" t="str">
        <f>"0325696"</f>
        <v>0325696</v>
      </c>
      <c r="B249" s="4">
        <f t="shared" si="0"/>
        <v>325696</v>
      </c>
      <c r="C249" s="7">
        <v>579528</v>
      </c>
    </row>
    <row r="250" spans="1:3" ht="14.25" customHeight="1">
      <c r="A250" s="3" t="str">
        <f>"0983590"</f>
        <v>0983590</v>
      </c>
      <c r="B250" s="4">
        <f t="shared" si="0"/>
        <v>983590</v>
      </c>
      <c r="C250" s="7">
        <v>906956</v>
      </c>
    </row>
    <row r="251" spans="1:3" ht="14.25" customHeight="1">
      <c r="A251" s="3" t="str">
        <f>"0092843"</f>
        <v>0092843</v>
      </c>
      <c r="B251" s="4">
        <f t="shared" si="0"/>
        <v>92843</v>
      </c>
      <c r="C251" s="7">
        <v>578328</v>
      </c>
    </row>
    <row r="252" spans="1:3" ht="14.25" customHeight="1">
      <c r="A252" s="3" t="str">
        <f>"0292421"</f>
        <v>0292421</v>
      </c>
      <c r="B252" s="4">
        <f t="shared" si="0"/>
        <v>292421</v>
      </c>
      <c r="C252" s="7">
        <v>564176</v>
      </c>
    </row>
    <row r="253" spans="1:3" ht="14.25" customHeight="1">
      <c r="A253" s="3" t="str">
        <f>"0403416"</f>
        <v>0403416</v>
      </c>
      <c r="B253" s="4">
        <f t="shared" si="0"/>
        <v>403416</v>
      </c>
      <c r="C253" s="7">
        <v>163679</v>
      </c>
    </row>
    <row r="254" spans="1:3" ht="14.25" customHeight="1">
      <c r="A254" s="3" t="str">
        <f>"0922403"</f>
        <v>0922403</v>
      </c>
      <c r="B254" s="4">
        <f t="shared" si="0"/>
        <v>922403</v>
      </c>
      <c r="C254" s="7">
        <v>338025</v>
      </c>
    </row>
    <row r="255" spans="1:3" ht="14.25" customHeight="1">
      <c r="A255" s="3" t="str">
        <f>"0505587"</f>
        <v>0505587</v>
      </c>
      <c r="B255" s="4">
        <f t="shared" si="0"/>
        <v>505587</v>
      </c>
      <c r="C255" s="7">
        <v>325696</v>
      </c>
    </row>
    <row r="256" spans="1:3" ht="14.25" customHeight="1">
      <c r="A256" s="3" t="str">
        <f>"0013156"</f>
        <v>0013156</v>
      </c>
      <c r="B256" s="4">
        <f t="shared" si="0"/>
        <v>13156</v>
      </c>
      <c r="C256" s="7">
        <v>983590</v>
      </c>
    </row>
    <row r="257" spans="1:3" ht="14.25" customHeight="1">
      <c r="A257" s="3" t="str">
        <f>"0717906"</f>
        <v>0717906</v>
      </c>
      <c r="B257" s="4">
        <f t="shared" ref="B257:B330" si="1">VALUE(SUBSTITUTE(SUBSTITUTE(A257,"""",""),"-",""))</f>
        <v>717906</v>
      </c>
      <c r="C257" s="7">
        <v>92843</v>
      </c>
    </row>
    <row r="258" spans="1:3" ht="14.25" customHeight="1">
      <c r="A258" s="3" t="str">
        <f>"0694410"</f>
        <v>0694410</v>
      </c>
      <c r="B258" s="4">
        <f t="shared" si="1"/>
        <v>694410</v>
      </c>
      <c r="C258" s="7">
        <v>292421</v>
      </c>
    </row>
    <row r="259" spans="1:3" ht="14.25" customHeight="1">
      <c r="A259" s="3" t="str">
        <f>"0968090"</f>
        <v>0968090</v>
      </c>
      <c r="B259" s="4">
        <f t="shared" si="1"/>
        <v>968090</v>
      </c>
      <c r="C259" s="7">
        <v>403416</v>
      </c>
    </row>
    <row r="260" spans="1:3" ht="14.25" customHeight="1">
      <c r="A260" s="3" t="str">
        <f>"0376669"</f>
        <v>0376669</v>
      </c>
      <c r="B260" s="4">
        <f t="shared" si="1"/>
        <v>376669</v>
      </c>
      <c r="C260" s="7">
        <v>922403</v>
      </c>
    </row>
    <row r="261" spans="1:3" ht="14.25" customHeight="1">
      <c r="A261" s="3" t="str">
        <f>"0011878"</f>
        <v>0011878</v>
      </c>
      <c r="B261" s="4">
        <f t="shared" si="1"/>
        <v>11878</v>
      </c>
      <c r="C261" s="7">
        <v>505587</v>
      </c>
    </row>
    <row r="262" spans="1:3" ht="14.25" customHeight="1">
      <c r="A262" s="3" t="str">
        <f>"0253256"</f>
        <v>0253256</v>
      </c>
      <c r="B262" s="4">
        <f t="shared" si="1"/>
        <v>253256</v>
      </c>
      <c r="C262" s="7">
        <v>13156</v>
      </c>
    </row>
    <row r="263" spans="1:3" ht="14.25" customHeight="1">
      <c r="A263" s="3" t="str">
        <f>"0784601"</f>
        <v>0784601</v>
      </c>
      <c r="B263" s="4">
        <f t="shared" si="1"/>
        <v>784601</v>
      </c>
      <c r="C263" s="7">
        <v>717906</v>
      </c>
    </row>
    <row r="264" spans="1:3" ht="14.25" customHeight="1">
      <c r="A264" s="3" t="str">
        <f>"0922496"</f>
        <v>0922496</v>
      </c>
      <c r="B264" s="4">
        <f t="shared" si="1"/>
        <v>922496</v>
      </c>
      <c r="C264" s="7">
        <v>694410</v>
      </c>
    </row>
    <row r="265" spans="1:3" ht="14.25" customHeight="1">
      <c r="A265" s="3" t="str">
        <f>"0434941"</f>
        <v>0434941</v>
      </c>
      <c r="B265" s="4">
        <f t="shared" si="1"/>
        <v>434941</v>
      </c>
      <c r="C265" s="7">
        <v>968090</v>
      </c>
    </row>
    <row r="266" spans="1:3" ht="14.25" customHeight="1">
      <c r="A266" s="3" t="str">
        <f>"0256791"</f>
        <v>0256791</v>
      </c>
      <c r="B266" s="4">
        <f t="shared" si="1"/>
        <v>256791</v>
      </c>
      <c r="C266" s="7">
        <v>376669</v>
      </c>
    </row>
    <row r="267" spans="1:3" ht="14.25" customHeight="1">
      <c r="A267" s="3" t="str">
        <f>"0780324"</f>
        <v>0780324</v>
      </c>
      <c r="B267" s="4">
        <f t="shared" si="1"/>
        <v>780324</v>
      </c>
      <c r="C267" s="7">
        <v>11878</v>
      </c>
    </row>
    <row r="268" spans="1:3" ht="14.25" customHeight="1">
      <c r="A268" s="3" t="str">
        <f>"0109637"</f>
        <v>0109637</v>
      </c>
      <c r="B268" s="4">
        <f t="shared" si="1"/>
        <v>109637</v>
      </c>
      <c r="C268" s="7">
        <v>253256</v>
      </c>
    </row>
    <row r="269" spans="1:3" ht="14.25" customHeight="1">
      <c r="A269" s="3" t="str">
        <f>"0482993"</f>
        <v>0482993</v>
      </c>
      <c r="B269" s="4">
        <f t="shared" si="1"/>
        <v>482993</v>
      </c>
      <c r="C269" s="7">
        <v>784601</v>
      </c>
    </row>
    <row r="270" spans="1:3" ht="14.25" customHeight="1">
      <c r="A270" s="3" t="str">
        <f>"0719473"</f>
        <v>0719473</v>
      </c>
      <c r="B270" s="4">
        <f t="shared" si="1"/>
        <v>719473</v>
      </c>
      <c r="C270" s="7">
        <v>922496</v>
      </c>
    </row>
    <row r="271" spans="1:3" ht="14.25" customHeight="1">
      <c r="A271" s="3" t="str">
        <f>"0861534"</f>
        <v>0861534</v>
      </c>
      <c r="B271" s="4">
        <f t="shared" si="1"/>
        <v>861534</v>
      </c>
      <c r="C271" s="7">
        <v>434941</v>
      </c>
    </row>
    <row r="272" spans="1:3" ht="14.25" customHeight="1">
      <c r="A272" s="3" t="str">
        <f>"0219311"</f>
        <v>0219311</v>
      </c>
      <c r="B272" s="4">
        <f t="shared" si="1"/>
        <v>219311</v>
      </c>
      <c r="C272" s="7">
        <v>256791</v>
      </c>
    </row>
    <row r="273" spans="1:3" ht="14.25" customHeight="1">
      <c r="A273" s="3" t="str">
        <f>"0415278"</f>
        <v>0415278</v>
      </c>
      <c r="B273" s="4">
        <f t="shared" si="1"/>
        <v>415278</v>
      </c>
      <c r="C273" s="7">
        <v>780324</v>
      </c>
    </row>
    <row r="274" spans="1:3" ht="14.25" customHeight="1">
      <c r="A274" s="3" t="str">
        <f>"0467277"</f>
        <v>0467277</v>
      </c>
      <c r="B274" s="4">
        <f t="shared" si="1"/>
        <v>467277</v>
      </c>
      <c r="C274" s="7">
        <v>109637</v>
      </c>
    </row>
    <row r="275" spans="1:3" ht="14.25" customHeight="1">
      <c r="A275" s="3" t="str">
        <f>"0864254"</f>
        <v>0864254</v>
      </c>
      <c r="B275" s="4">
        <f t="shared" si="1"/>
        <v>864254</v>
      </c>
      <c r="C275" s="7">
        <v>482993</v>
      </c>
    </row>
    <row r="276" spans="1:3" ht="14.25" customHeight="1">
      <c r="A276" s="3" t="str">
        <f>"0513643"</f>
        <v>0513643</v>
      </c>
      <c r="B276" s="4">
        <f t="shared" si="1"/>
        <v>513643</v>
      </c>
      <c r="C276" s="7">
        <v>719473</v>
      </c>
    </row>
    <row r="277" spans="1:3" ht="14.25" customHeight="1">
      <c r="A277" s="3" t="str">
        <f>"0181379"</f>
        <v>0181379</v>
      </c>
      <c r="B277" s="4">
        <f t="shared" si="1"/>
        <v>181379</v>
      </c>
      <c r="C277" s="7">
        <v>861534</v>
      </c>
    </row>
    <row r="278" spans="1:3" ht="14.25" customHeight="1">
      <c r="A278" s="3" t="str">
        <f>"0880976"</f>
        <v>0880976</v>
      </c>
      <c r="B278" s="4">
        <f t="shared" si="1"/>
        <v>880976</v>
      </c>
      <c r="C278" s="7">
        <v>219311</v>
      </c>
    </row>
    <row r="279" spans="1:3" ht="14.25" customHeight="1">
      <c r="A279" s="3" t="str">
        <f>"0015335"</f>
        <v>0015335</v>
      </c>
      <c r="B279" s="4">
        <f t="shared" si="1"/>
        <v>15335</v>
      </c>
      <c r="C279" s="7">
        <v>415278</v>
      </c>
    </row>
    <row r="280" spans="1:3" ht="14.25" customHeight="1">
      <c r="A280" s="3" t="str">
        <f>"0020914"</f>
        <v>0020914</v>
      </c>
      <c r="B280" s="4">
        <f t="shared" si="1"/>
        <v>20914</v>
      </c>
      <c r="C280" s="7">
        <v>467277</v>
      </c>
    </row>
    <row r="281" spans="1:3" ht="14.25" customHeight="1">
      <c r="A281" s="3" t="str">
        <f>"0794313"</f>
        <v>0794313</v>
      </c>
      <c r="B281" s="4">
        <f t="shared" si="1"/>
        <v>794313</v>
      </c>
      <c r="C281" s="7">
        <v>864254</v>
      </c>
    </row>
    <row r="282" spans="1:3" ht="14.25" customHeight="1">
      <c r="A282" s="3" t="str">
        <f>"0262767"</f>
        <v>0262767</v>
      </c>
      <c r="B282" s="4">
        <f t="shared" si="1"/>
        <v>262767</v>
      </c>
      <c r="C282" s="7">
        <v>513643</v>
      </c>
    </row>
    <row r="283" spans="1:3" ht="14.25" customHeight="1">
      <c r="A283" s="3" t="str">
        <f>"0933710"</f>
        <v>0933710</v>
      </c>
      <c r="B283" s="4">
        <f t="shared" si="1"/>
        <v>933710</v>
      </c>
      <c r="C283" s="7">
        <v>181379</v>
      </c>
    </row>
    <row r="284" spans="1:3" ht="14.25" customHeight="1">
      <c r="A284" s="3" t="str">
        <f>"0073074"</f>
        <v>0073074</v>
      </c>
      <c r="B284" s="4">
        <f t="shared" si="1"/>
        <v>73074</v>
      </c>
      <c r="C284" s="7">
        <v>880976</v>
      </c>
    </row>
    <row r="285" spans="1:3" ht="14.25" customHeight="1">
      <c r="A285" s="3" t="str">
        <f>"0126339"</f>
        <v>0126339</v>
      </c>
      <c r="B285" s="4">
        <f t="shared" si="1"/>
        <v>126339</v>
      </c>
      <c r="C285" s="7">
        <v>15335</v>
      </c>
    </row>
    <row r="286" spans="1:3" ht="14.25" customHeight="1">
      <c r="A286" s="3" t="str">
        <f>"0539397"</f>
        <v>0539397</v>
      </c>
      <c r="B286" s="4">
        <f t="shared" si="1"/>
        <v>539397</v>
      </c>
      <c r="C286" s="7">
        <v>20914</v>
      </c>
    </row>
    <row r="287" spans="1:3" ht="14.25" customHeight="1">
      <c r="A287" s="3" t="str">
        <f>"0034975"</f>
        <v>0034975</v>
      </c>
      <c r="B287" s="4">
        <f t="shared" si="1"/>
        <v>34975</v>
      </c>
      <c r="C287" s="7">
        <v>794313</v>
      </c>
    </row>
    <row r="288" spans="1:3" ht="14.25" customHeight="1">
      <c r="A288" s="3" t="str">
        <f>"0522476"</f>
        <v>0522476</v>
      </c>
      <c r="B288" s="4">
        <f t="shared" si="1"/>
        <v>522476</v>
      </c>
      <c r="C288" s="7">
        <v>262767</v>
      </c>
    </row>
    <row r="289" spans="1:3" ht="14.25" customHeight="1">
      <c r="A289" s="3" t="str">
        <f>"0679777"</f>
        <v>0679777</v>
      </c>
      <c r="B289" s="4">
        <f t="shared" si="1"/>
        <v>679777</v>
      </c>
      <c r="C289" s="7">
        <v>933710</v>
      </c>
    </row>
    <row r="290" spans="1:3" ht="14.25" customHeight="1">
      <c r="A290" s="3" t="str">
        <f>"0489146"</f>
        <v>0489146</v>
      </c>
      <c r="B290" s="4">
        <f t="shared" si="1"/>
        <v>489146</v>
      </c>
      <c r="C290" s="7">
        <v>73074</v>
      </c>
    </row>
    <row r="291" spans="1:3" ht="14.25" customHeight="1">
      <c r="A291" s="3" t="str">
        <f>"0051345"</f>
        <v>0051345</v>
      </c>
      <c r="B291" s="4">
        <f t="shared" si="1"/>
        <v>51345</v>
      </c>
      <c r="C291" s="7">
        <v>126339</v>
      </c>
    </row>
    <row r="292" spans="1:3" ht="14.25" customHeight="1">
      <c r="A292" s="3" t="s">
        <v>14</v>
      </c>
      <c r="B292" s="4" t="e">
        <f t="shared" si="1"/>
        <v>#VALUE!</v>
      </c>
      <c r="C292" s="7">
        <v>539397</v>
      </c>
    </row>
    <row r="293" spans="1:3" ht="14.25" customHeight="1">
      <c r="A293" s="3" t="str">
        <f>"0428726"</f>
        <v>0428726</v>
      </c>
      <c r="B293" s="4">
        <f t="shared" si="1"/>
        <v>428726</v>
      </c>
      <c r="C293" s="7">
        <v>34975</v>
      </c>
    </row>
    <row r="294" spans="1:3" ht="14.25" customHeight="1">
      <c r="A294" s="3" t="str">
        <f>"0070028"</f>
        <v>0070028</v>
      </c>
      <c r="B294" s="4">
        <f t="shared" si="1"/>
        <v>70028</v>
      </c>
      <c r="C294" s="7">
        <v>522476</v>
      </c>
    </row>
    <row r="295" spans="1:3" ht="14.25" customHeight="1">
      <c r="A295" s="3">
        <v>33435</v>
      </c>
      <c r="B295" s="4">
        <f t="shared" si="1"/>
        <v>33435</v>
      </c>
      <c r="C295" s="7">
        <v>679777</v>
      </c>
    </row>
    <row r="296" spans="1:3" ht="14.25" customHeight="1">
      <c r="A296" s="3" t="str">
        <f>"0404965"</f>
        <v>0404965</v>
      </c>
      <c r="B296" s="4">
        <f t="shared" si="1"/>
        <v>404965</v>
      </c>
      <c r="C296" s="7">
        <v>489146</v>
      </c>
    </row>
    <row r="297" spans="1:3" ht="14.25" customHeight="1">
      <c r="A297" s="3" t="str">
        <f>"0349599"</f>
        <v>0349599</v>
      </c>
      <c r="B297" s="4">
        <f t="shared" si="1"/>
        <v>349599</v>
      </c>
      <c r="C297" s="7">
        <v>51345</v>
      </c>
    </row>
    <row r="298" spans="1:3" ht="14.25" customHeight="1">
      <c r="A298" s="3" t="str">
        <f>"0411874"</f>
        <v>0411874</v>
      </c>
      <c r="B298" s="4">
        <f t="shared" si="1"/>
        <v>411874</v>
      </c>
      <c r="C298" s="7">
        <v>428726</v>
      </c>
    </row>
    <row r="299" spans="1:3" ht="14.25" customHeight="1">
      <c r="A299" s="3">
        <v>48406</v>
      </c>
      <c r="B299" s="4">
        <f t="shared" si="1"/>
        <v>48406</v>
      </c>
      <c r="C299" s="7">
        <v>70028</v>
      </c>
    </row>
    <row r="300" spans="1:3" ht="14.25" customHeight="1">
      <c r="A300" s="3" t="str">
        <f>"0564944"</f>
        <v>0564944</v>
      </c>
      <c r="B300" s="4">
        <f t="shared" si="1"/>
        <v>564944</v>
      </c>
      <c r="C300" s="7">
        <v>33435</v>
      </c>
    </row>
    <row r="301" spans="1:3" ht="14.25" customHeight="1">
      <c r="A301" s="3" t="str">
        <f>"0730444"</f>
        <v>0730444</v>
      </c>
      <c r="B301" s="4">
        <f t="shared" si="1"/>
        <v>730444</v>
      </c>
      <c r="C301" s="7">
        <v>404965</v>
      </c>
    </row>
    <row r="302" spans="1:3" ht="14.25" customHeight="1">
      <c r="A302" s="3" t="str">
        <f>"0645162"</f>
        <v>0645162</v>
      </c>
      <c r="B302" s="4">
        <f t="shared" si="1"/>
        <v>645162</v>
      </c>
      <c r="C302" s="7">
        <v>349599</v>
      </c>
    </row>
    <row r="303" spans="1:3" ht="14.25" customHeight="1">
      <c r="A303" s="3" t="str">
        <f>"0438224"</f>
        <v>0438224</v>
      </c>
      <c r="B303" s="4">
        <f t="shared" si="1"/>
        <v>438224</v>
      </c>
      <c r="C303" s="7">
        <v>411874</v>
      </c>
    </row>
    <row r="304" spans="1:3" ht="14.25" customHeight="1">
      <c r="A304" s="3" t="str">
        <f>"0850133"</f>
        <v>0850133</v>
      </c>
      <c r="B304" s="4">
        <f t="shared" si="1"/>
        <v>850133</v>
      </c>
      <c r="C304" s="7">
        <v>48406</v>
      </c>
    </row>
    <row r="305" spans="1:3" ht="14.25" customHeight="1">
      <c r="A305" s="3" t="s">
        <v>15</v>
      </c>
      <c r="B305" s="4" t="e">
        <f t="shared" si="1"/>
        <v>#VALUE!</v>
      </c>
      <c r="C305" s="7">
        <v>564944</v>
      </c>
    </row>
    <row r="306" spans="1:3" ht="14.25" customHeight="1">
      <c r="A306" s="3" t="str">
        <f>"0520345"</f>
        <v>0520345</v>
      </c>
      <c r="B306" s="4">
        <f t="shared" si="1"/>
        <v>520345</v>
      </c>
      <c r="C306" s="7">
        <v>730444</v>
      </c>
    </row>
    <row r="307" spans="1:3" ht="14.25" customHeight="1">
      <c r="A307" s="3" t="str">
        <f>"0855458"</f>
        <v>0855458</v>
      </c>
      <c r="B307" s="4">
        <f t="shared" si="1"/>
        <v>855458</v>
      </c>
      <c r="C307" s="7">
        <v>645162</v>
      </c>
    </row>
    <row r="308" spans="1:3" ht="14.25" customHeight="1">
      <c r="A308" s="3" t="str">
        <f>"0116370"</f>
        <v>0116370</v>
      </c>
      <c r="B308" s="4">
        <f t="shared" si="1"/>
        <v>116370</v>
      </c>
      <c r="C308" s="7">
        <v>438224</v>
      </c>
    </row>
    <row r="309" spans="1:3" ht="14.25" customHeight="1">
      <c r="A309" s="3" t="str">
        <f>"0987193"</f>
        <v>0987193</v>
      </c>
      <c r="B309" s="4">
        <f t="shared" si="1"/>
        <v>987193</v>
      </c>
      <c r="C309" s="7">
        <v>850133</v>
      </c>
    </row>
    <row r="310" spans="1:3" ht="14.25" customHeight="1">
      <c r="A310" s="3" t="str">
        <f>"0790065"</f>
        <v>0790065</v>
      </c>
      <c r="B310" s="4">
        <f t="shared" si="1"/>
        <v>790065</v>
      </c>
      <c r="C310" s="7">
        <v>520345</v>
      </c>
    </row>
    <row r="311" spans="1:3" ht="14.25" customHeight="1">
      <c r="A311" s="3" t="s">
        <v>16</v>
      </c>
      <c r="B311" s="4" t="e">
        <f t="shared" si="1"/>
        <v>#VALUE!</v>
      </c>
      <c r="C311" s="7">
        <v>855458</v>
      </c>
    </row>
    <row r="312" spans="1:3" ht="14.25" customHeight="1">
      <c r="A312" s="3" t="s">
        <v>17</v>
      </c>
      <c r="B312" s="4" t="e">
        <f t="shared" si="1"/>
        <v>#VALUE!</v>
      </c>
      <c r="C312" s="7">
        <v>116370</v>
      </c>
    </row>
    <row r="313" spans="1:3" ht="14.25" customHeight="1">
      <c r="A313" s="3" t="s">
        <v>18</v>
      </c>
      <c r="B313" s="4" t="e">
        <f t="shared" si="1"/>
        <v>#VALUE!</v>
      </c>
      <c r="C313" s="7">
        <v>987193</v>
      </c>
    </row>
    <row r="314" spans="1:3" ht="14.25" customHeight="1">
      <c r="A314" s="3" t="str">
        <f>"0820558"</f>
        <v>0820558</v>
      </c>
      <c r="B314" s="4">
        <f t="shared" si="1"/>
        <v>820558</v>
      </c>
      <c r="C314" s="7">
        <v>790065</v>
      </c>
    </row>
    <row r="315" spans="1:3" ht="14.25" customHeight="1">
      <c r="A315" s="3" t="str">
        <f>"0454456"</f>
        <v>0454456</v>
      </c>
      <c r="B315" s="4">
        <f t="shared" si="1"/>
        <v>454456</v>
      </c>
      <c r="C315" s="7">
        <v>820558</v>
      </c>
    </row>
    <row r="316" spans="1:3" ht="14.25" customHeight="1">
      <c r="A316" s="3" t="str">
        <f>"0138852"</f>
        <v>0138852</v>
      </c>
      <c r="B316" s="4">
        <f t="shared" si="1"/>
        <v>138852</v>
      </c>
      <c r="C316" s="7">
        <v>454456</v>
      </c>
    </row>
    <row r="317" spans="1:3" ht="14.25" customHeight="1">
      <c r="A317" s="3" t="str">
        <f>"0383687"</f>
        <v>0383687</v>
      </c>
      <c r="B317" s="4">
        <f t="shared" si="1"/>
        <v>383687</v>
      </c>
      <c r="C317" s="7">
        <v>138852</v>
      </c>
    </row>
    <row r="318" spans="1:3" ht="14.25" customHeight="1">
      <c r="A318" s="3" t="str">
        <f>"0854111"</f>
        <v>0854111</v>
      </c>
      <c r="B318" s="4">
        <f t="shared" si="1"/>
        <v>854111</v>
      </c>
      <c r="C318" s="7">
        <v>383687</v>
      </c>
    </row>
    <row r="319" spans="1:3" ht="14.25" customHeight="1">
      <c r="A319" s="3" t="str">
        <f>"0775909"</f>
        <v>0775909</v>
      </c>
      <c r="B319" s="4">
        <f t="shared" si="1"/>
        <v>775909</v>
      </c>
      <c r="C319" s="7">
        <v>854111</v>
      </c>
    </row>
    <row r="320" spans="1:3" ht="14.25" customHeight="1">
      <c r="A320" s="3" t="str">
        <f>"0797633"</f>
        <v>0797633</v>
      </c>
      <c r="B320" s="4">
        <f t="shared" si="1"/>
        <v>797633</v>
      </c>
      <c r="C320" s="7">
        <v>775909</v>
      </c>
    </row>
    <row r="321" spans="1:3" ht="14.25" customHeight="1">
      <c r="A321" s="3" t="str">
        <f>"0588911"</f>
        <v>0588911</v>
      </c>
      <c r="B321" s="4">
        <f t="shared" si="1"/>
        <v>588911</v>
      </c>
      <c r="C321" s="7">
        <v>797633</v>
      </c>
    </row>
    <row r="322" spans="1:3" ht="14.25" customHeight="1">
      <c r="A322" s="3" t="str">
        <f>"0934564"</f>
        <v>0934564</v>
      </c>
      <c r="B322" s="4">
        <f t="shared" si="1"/>
        <v>934564</v>
      </c>
      <c r="C322" s="7">
        <v>588911</v>
      </c>
    </row>
    <row r="323" spans="1:3" ht="14.25" customHeight="1">
      <c r="A323" s="3" t="str">
        <f>"0827608"</f>
        <v>0827608</v>
      </c>
      <c r="B323" s="4">
        <f t="shared" si="1"/>
        <v>827608</v>
      </c>
      <c r="C323" s="7">
        <v>934564</v>
      </c>
    </row>
    <row r="324" spans="1:3" ht="14.25" customHeight="1">
      <c r="A324" s="3" t="str">
        <f>"0927349"</f>
        <v>0927349</v>
      </c>
      <c r="B324" s="4">
        <f t="shared" si="1"/>
        <v>927349</v>
      </c>
      <c r="C324" s="7">
        <v>827608</v>
      </c>
    </row>
    <row r="325" spans="1:3" ht="14.25" customHeight="1">
      <c r="A325" s="3" t="str">
        <f>"0380386"</f>
        <v>0380386</v>
      </c>
      <c r="B325" s="4">
        <f t="shared" si="1"/>
        <v>380386</v>
      </c>
      <c r="C325" s="7">
        <v>927349</v>
      </c>
    </row>
    <row r="326" spans="1:3" ht="14.25" customHeight="1">
      <c r="A326" s="3" t="str">
        <f>"0543890"</f>
        <v>0543890</v>
      </c>
      <c r="B326" s="4">
        <f t="shared" si="1"/>
        <v>543890</v>
      </c>
      <c r="C326" s="7">
        <v>380386</v>
      </c>
    </row>
    <row r="327" spans="1:3" ht="14.25" customHeight="1">
      <c r="A327" s="3" t="s">
        <v>19</v>
      </c>
      <c r="B327" s="4" t="e">
        <f t="shared" si="1"/>
        <v>#VALUE!</v>
      </c>
      <c r="C327" s="7">
        <v>543890</v>
      </c>
    </row>
    <row r="328" spans="1:3" ht="14.25" customHeight="1">
      <c r="A328" s="3">
        <v>39026</v>
      </c>
      <c r="B328" s="4">
        <f t="shared" si="1"/>
        <v>39026</v>
      </c>
      <c r="C328" s="7">
        <v>39026</v>
      </c>
    </row>
    <row r="329" spans="1:3" ht="14.25" customHeight="1">
      <c r="A329" s="3" t="str">
        <f>"0904604"</f>
        <v>0904604</v>
      </c>
      <c r="B329" s="4">
        <f t="shared" si="1"/>
        <v>904604</v>
      </c>
      <c r="C329" s="7">
        <v>904604</v>
      </c>
    </row>
    <row r="330" spans="1:3" ht="14.25" customHeight="1">
      <c r="A330" s="3" t="str">
        <f>"0244285"</f>
        <v>0244285</v>
      </c>
      <c r="B330" s="4">
        <f t="shared" si="1"/>
        <v>244285</v>
      </c>
      <c r="C330" s="7">
        <v>244285</v>
      </c>
    </row>
    <row r="331" spans="1:3" ht="14.25" customHeight="1">
      <c r="A331" s="3"/>
      <c r="B331" s="7"/>
    </row>
    <row r="332" spans="1:3" ht="14.25" customHeight="1">
      <c r="A332" s="3"/>
      <c r="B332" s="7"/>
    </row>
    <row r="333" spans="1:3" ht="14.25" customHeight="1">
      <c r="A333" s="3"/>
      <c r="B333" s="7"/>
    </row>
    <row r="334" spans="1:3" ht="14.25" customHeight="1">
      <c r="A334" s="3"/>
      <c r="B334" s="7"/>
    </row>
    <row r="335" spans="1:3" ht="14.25" customHeight="1">
      <c r="A335" s="3"/>
      <c r="B335" s="7"/>
    </row>
    <row r="336" spans="1:3" ht="14.25" customHeight="1">
      <c r="A336" s="3"/>
      <c r="B336" s="7"/>
    </row>
    <row r="337" spans="1:2" ht="14.25" customHeight="1">
      <c r="A337" s="3"/>
      <c r="B337" s="7"/>
    </row>
    <row r="338" spans="1:2" ht="14.25" customHeight="1">
      <c r="A338" s="3"/>
      <c r="B338" s="7"/>
    </row>
    <row r="339" spans="1:2" ht="14.25" customHeight="1">
      <c r="A339" s="3"/>
      <c r="B339" s="7"/>
    </row>
    <row r="340" spans="1:2" ht="14.25" customHeight="1">
      <c r="A340" s="3"/>
      <c r="B340" s="7"/>
    </row>
    <row r="341" spans="1:2" ht="14.25" customHeight="1">
      <c r="A341" s="3"/>
      <c r="B341" s="7"/>
    </row>
    <row r="342" spans="1:2" ht="14.25" customHeight="1">
      <c r="A342" s="3"/>
      <c r="B342" s="7"/>
    </row>
    <row r="343" spans="1:2" ht="14.25" customHeight="1">
      <c r="A343" s="3"/>
      <c r="B343" s="7"/>
    </row>
    <row r="344" spans="1:2" ht="14.25" customHeight="1">
      <c r="A344" s="3"/>
      <c r="B344" s="7"/>
    </row>
    <row r="345" spans="1:2" ht="14.25" customHeight="1">
      <c r="A345" s="3"/>
      <c r="B345" s="7"/>
    </row>
    <row r="346" spans="1:2" ht="14.25" customHeight="1">
      <c r="A346" s="3"/>
      <c r="B346" s="7"/>
    </row>
    <row r="347" spans="1:2" ht="14.25" customHeight="1">
      <c r="A347" s="3"/>
      <c r="B347" s="7"/>
    </row>
    <row r="348" spans="1:2" ht="14.25" customHeight="1">
      <c r="A348" s="3"/>
      <c r="B348" s="7"/>
    </row>
    <row r="349" spans="1:2" ht="14.25" customHeight="1">
      <c r="A349" s="3"/>
      <c r="B349" s="7"/>
    </row>
    <row r="350" spans="1:2" ht="14.25" customHeight="1">
      <c r="A350" s="3"/>
      <c r="B350" s="7"/>
    </row>
    <row r="351" spans="1:2" ht="14.25" customHeight="1">
      <c r="A351" s="3"/>
      <c r="B351" s="7"/>
    </row>
    <row r="352" spans="1:2" ht="14.25" customHeight="1">
      <c r="A352" s="3"/>
      <c r="B352" s="7"/>
    </row>
    <row r="353" spans="1:2" ht="14.25" customHeight="1">
      <c r="A353" s="3"/>
      <c r="B353" s="7"/>
    </row>
    <row r="354" spans="1:2" ht="14.25" customHeight="1">
      <c r="A354" s="3"/>
      <c r="B354" s="7"/>
    </row>
    <row r="355" spans="1:2" ht="14.25" customHeight="1">
      <c r="A355" s="3"/>
      <c r="B355" s="7"/>
    </row>
    <row r="356" spans="1:2" ht="14.25" customHeight="1">
      <c r="A356" s="3"/>
      <c r="B356" s="7"/>
    </row>
    <row r="357" spans="1:2" ht="14.25" customHeight="1">
      <c r="A357" s="3"/>
      <c r="B357" s="7"/>
    </row>
    <row r="358" spans="1:2" ht="14.25" customHeight="1">
      <c r="A358" s="3"/>
      <c r="B358" s="7"/>
    </row>
    <row r="359" spans="1:2" ht="14.25" customHeight="1">
      <c r="A359" s="3"/>
      <c r="B359" s="7"/>
    </row>
    <row r="360" spans="1:2" ht="14.25" customHeight="1">
      <c r="A360" s="3"/>
      <c r="B360" s="7"/>
    </row>
    <row r="361" spans="1:2" ht="14.25" customHeight="1">
      <c r="A361" s="3"/>
      <c r="B361" s="7"/>
    </row>
    <row r="362" spans="1:2" ht="14.25" customHeight="1">
      <c r="A362" s="3"/>
      <c r="B362" s="7"/>
    </row>
    <row r="363" spans="1:2" ht="14.25" customHeight="1">
      <c r="A363" s="3"/>
      <c r="B363" s="7"/>
    </row>
    <row r="364" spans="1:2" ht="14.25" customHeight="1">
      <c r="A364" s="3"/>
      <c r="B364" s="7"/>
    </row>
    <row r="365" spans="1:2" ht="14.25" customHeight="1">
      <c r="A365" s="3"/>
      <c r="B365" s="7"/>
    </row>
    <row r="366" spans="1:2" ht="14.25" customHeight="1">
      <c r="A366" s="3"/>
      <c r="B366" s="7"/>
    </row>
    <row r="367" spans="1:2" ht="14.25" customHeight="1">
      <c r="A367" s="3"/>
      <c r="B367" s="7"/>
    </row>
    <row r="368" spans="1:2" ht="14.25" customHeight="1">
      <c r="A368" s="3"/>
      <c r="B368" s="7"/>
    </row>
    <row r="369" spans="1:2" ht="14.25" customHeight="1">
      <c r="A369" s="3"/>
      <c r="B369" s="7"/>
    </row>
    <row r="370" spans="1:2" ht="14.25" customHeight="1">
      <c r="A370" s="3"/>
      <c r="B370" s="7"/>
    </row>
    <row r="371" spans="1:2" ht="14.25" customHeight="1">
      <c r="A371" s="3"/>
      <c r="B371" s="7"/>
    </row>
    <row r="372" spans="1:2" ht="14.25" customHeight="1">
      <c r="A372" s="3"/>
      <c r="B372" s="7"/>
    </row>
    <row r="373" spans="1:2" ht="14.25" customHeight="1">
      <c r="A373" s="3"/>
      <c r="B373" s="7"/>
    </row>
    <row r="374" spans="1:2" ht="14.25" customHeight="1">
      <c r="A374" s="3"/>
      <c r="B374" s="7"/>
    </row>
    <row r="375" spans="1:2" ht="14.25" customHeight="1">
      <c r="A375" s="3"/>
      <c r="B375" s="7"/>
    </row>
    <row r="376" spans="1:2" ht="14.25" customHeight="1">
      <c r="A376" s="3"/>
      <c r="B376" s="7"/>
    </row>
    <row r="377" spans="1:2" ht="14.25" customHeight="1">
      <c r="A377" s="3"/>
      <c r="B377" s="7"/>
    </row>
    <row r="378" spans="1:2" ht="14.25" customHeight="1">
      <c r="A378" s="3"/>
      <c r="B378" s="7"/>
    </row>
    <row r="379" spans="1:2" ht="14.25" customHeight="1">
      <c r="A379" s="3"/>
      <c r="B379" s="7"/>
    </row>
    <row r="380" spans="1:2" ht="14.25" customHeight="1">
      <c r="A380" s="3"/>
      <c r="B380" s="7"/>
    </row>
    <row r="381" spans="1:2" ht="14.25" customHeight="1">
      <c r="A381" s="3"/>
      <c r="B381" s="7"/>
    </row>
    <row r="382" spans="1:2" ht="14.25" customHeight="1">
      <c r="A382" s="3"/>
      <c r="B382" s="7"/>
    </row>
    <row r="383" spans="1:2" ht="14.25" customHeight="1">
      <c r="A383" s="3"/>
      <c r="B383" s="7"/>
    </row>
    <row r="384" spans="1:2" ht="14.25" customHeight="1">
      <c r="A384" s="3"/>
      <c r="B384" s="7"/>
    </row>
    <row r="385" spans="1:2" ht="14.25" customHeight="1">
      <c r="A385" s="3"/>
      <c r="B385" s="7"/>
    </row>
    <row r="386" spans="1:2" ht="14.25" customHeight="1">
      <c r="A386" s="3"/>
      <c r="B386" s="7"/>
    </row>
    <row r="387" spans="1:2" ht="14.25" customHeight="1">
      <c r="A387" s="3"/>
      <c r="B387" s="7"/>
    </row>
    <row r="388" spans="1:2" ht="14.25" customHeight="1">
      <c r="A388" s="3"/>
      <c r="B388" s="7"/>
    </row>
    <row r="389" spans="1:2" ht="14.25" customHeight="1">
      <c r="A389" s="3"/>
      <c r="B389" s="7"/>
    </row>
    <row r="390" spans="1:2" ht="14.25" customHeight="1">
      <c r="A390" s="3"/>
      <c r="B390" s="7"/>
    </row>
    <row r="391" spans="1:2" ht="14.25" customHeight="1">
      <c r="A391" s="3"/>
      <c r="B391" s="7"/>
    </row>
    <row r="392" spans="1:2" ht="14.25" customHeight="1">
      <c r="A392" s="3"/>
      <c r="B392" s="7"/>
    </row>
    <row r="393" spans="1:2" ht="14.25" customHeight="1">
      <c r="A393" s="3"/>
      <c r="B393" s="7"/>
    </row>
    <row r="394" spans="1:2" ht="14.25" customHeight="1">
      <c r="A394" s="3"/>
      <c r="B394" s="7"/>
    </row>
    <row r="395" spans="1:2" ht="14.25" customHeight="1">
      <c r="A395" s="3"/>
      <c r="B395" s="7"/>
    </row>
    <row r="396" spans="1:2" ht="14.25" customHeight="1">
      <c r="A396" s="3"/>
      <c r="B396" s="7"/>
    </row>
    <row r="397" spans="1:2" ht="14.25" customHeight="1">
      <c r="A397" s="3"/>
      <c r="B397" s="7"/>
    </row>
    <row r="398" spans="1:2" ht="14.25" customHeight="1">
      <c r="A398" s="3"/>
      <c r="B398" s="7"/>
    </row>
    <row r="399" spans="1:2" ht="14.25" customHeight="1">
      <c r="A399" s="3"/>
      <c r="B399" s="7"/>
    </row>
    <row r="400" spans="1:2" ht="14.25" customHeight="1">
      <c r="A400" s="3"/>
      <c r="B400" s="7"/>
    </row>
    <row r="401" spans="1:2" ht="14.25" customHeight="1">
      <c r="A401" s="3"/>
      <c r="B401" s="7"/>
    </row>
    <row r="402" spans="1:2" ht="14.25" customHeight="1">
      <c r="A402" s="3"/>
      <c r="B402" s="7"/>
    </row>
    <row r="403" spans="1:2" ht="14.25" customHeight="1">
      <c r="A403" s="3"/>
      <c r="B403" s="7"/>
    </row>
    <row r="404" spans="1:2" ht="14.25" customHeight="1">
      <c r="A404" s="3"/>
      <c r="B404" s="7"/>
    </row>
    <row r="405" spans="1:2" ht="14.25" customHeight="1">
      <c r="A405" s="3"/>
      <c r="B405" s="7"/>
    </row>
    <row r="406" spans="1:2" ht="14.25" customHeight="1">
      <c r="A406" s="3"/>
      <c r="B406" s="7"/>
    </row>
    <row r="407" spans="1:2" ht="14.25" customHeight="1">
      <c r="A407" s="3"/>
      <c r="B407" s="7"/>
    </row>
    <row r="408" spans="1:2" ht="14.25" customHeight="1">
      <c r="A408" s="3"/>
      <c r="B408" s="7"/>
    </row>
    <row r="409" spans="1:2" ht="14.25" customHeight="1">
      <c r="A409" s="3"/>
      <c r="B409" s="7"/>
    </row>
    <row r="410" spans="1:2" ht="14.25" customHeight="1">
      <c r="A410" s="3"/>
      <c r="B410" s="7"/>
    </row>
    <row r="411" spans="1:2" ht="14.25" customHeight="1">
      <c r="A411" s="3"/>
      <c r="B411" s="7"/>
    </row>
    <row r="412" spans="1:2" ht="14.25" customHeight="1">
      <c r="A412" s="3"/>
      <c r="B412" s="7"/>
    </row>
    <row r="413" spans="1:2" ht="14.25" customHeight="1">
      <c r="A413" s="3"/>
      <c r="B413" s="7"/>
    </row>
    <row r="414" spans="1:2" ht="14.25" customHeight="1">
      <c r="A414" s="3"/>
      <c r="B414" s="7"/>
    </row>
    <row r="415" spans="1:2" ht="14.25" customHeight="1">
      <c r="A415" s="3"/>
      <c r="B415" s="7"/>
    </row>
    <row r="416" spans="1:2" ht="14.25" customHeight="1">
      <c r="A416" s="3"/>
      <c r="B416" s="7"/>
    </row>
    <row r="417" spans="1:2" ht="14.25" customHeight="1">
      <c r="A417" s="3"/>
      <c r="B417" s="7"/>
    </row>
    <row r="418" spans="1:2" ht="14.25" customHeight="1">
      <c r="A418" s="3"/>
      <c r="B418" s="7"/>
    </row>
    <row r="419" spans="1:2" ht="14.25" customHeight="1">
      <c r="A419" s="3"/>
      <c r="B419" s="7"/>
    </row>
    <row r="420" spans="1:2" ht="14.25" customHeight="1">
      <c r="A420" s="3"/>
      <c r="B420" s="7"/>
    </row>
    <row r="421" spans="1:2" ht="14.25" customHeight="1">
      <c r="A421" s="3"/>
      <c r="B421" s="7"/>
    </row>
    <row r="422" spans="1:2" ht="14.25" customHeight="1">
      <c r="A422" s="3"/>
      <c r="B422" s="7"/>
    </row>
    <row r="423" spans="1:2" ht="14.25" customHeight="1">
      <c r="A423" s="3"/>
      <c r="B423" s="7"/>
    </row>
    <row r="424" spans="1:2" ht="14.25" customHeight="1">
      <c r="A424" s="3"/>
      <c r="B424" s="7"/>
    </row>
    <row r="425" spans="1:2" ht="14.25" customHeight="1">
      <c r="A425" s="3"/>
      <c r="B425" s="7"/>
    </row>
    <row r="426" spans="1:2" ht="14.25" customHeight="1">
      <c r="A426" s="3"/>
      <c r="B426" s="7"/>
    </row>
    <row r="427" spans="1:2" ht="14.25" customHeight="1">
      <c r="A427" s="3"/>
      <c r="B427" s="7"/>
    </row>
    <row r="428" spans="1:2" ht="14.25" customHeight="1">
      <c r="A428" s="3"/>
      <c r="B428" s="7"/>
    </row>
    <row r="429" spans="1:2" ht="14.25" customHeight="1">
      <c r="A429" s="3"/>
      <c r="B429" s="7"/>
    </row>
    <row r="430" spans="1:2" ht="14.25" customHeight="1">
      <c r="A430" s="3"/>
      <c r="B430" s="7"/>
    </row>
    <row r="431" spans="1:2" ht="14.25" customHeight="1">
      <c r="A431" s="3"/>
      <c r="B431" s="7"/>
    </row>
    <row r="432" spans="1:2" ht="14.25" customHeight="1">
      <c r="A432" s="3"/>
      <c r="B432" s="7"/>
    </row>
    <row r="433" spans="1:2" ht="14.25" customHeight="1">
      <c r="A433" s="3"/>
      <c r="B433" s="7"/>
    </row>
    <row r="434" spans="1:2" ht="14.25" customHeight="1">
      <c r="A434" s="3"/>
      <c r="B434" s="7"/>
    </row>
    <row r="435" spans="1:2" ht="14.25" customHeight="1">
      <c r="A435" s="3"/>
      <c r="B435" s="7"/>
    </row>
    <row r="436" spans="1:2" ht="14.25" customHeight="1">
      <c r="A436" s="3"/>
      <c r="B436" s="7"/>
    </row>
    <row r="437" spans="1:2" ht="14.25" customHeight="1">
      <c r="A437" s="3"/>
      <c r="B437" s="7"/>
    </row>
    <row r="438" spans="1:2" ht="14.25" customHeight="1">
      <c r="A438" s="3"/>
      <c r="B438" s="7"/>
    </row>
    <row r="439" spans="1:2" ht="14.25" customHeight="1">
      <c r="A439" s="3"/>
      <c r="B439" s="7"/>
    </row>
    <row r="440" spans="1:2" ht="14.25" customHeight="1">
      <c r="A440" s="3"/>
      <c r="B440" s="7"/>
    </row>
    <row r="441" spans="1:2" ht="14.25" customHeight="1">
      <c r="A441" s="3"/>
      <c r="B441" s="7"/>
    </row>
    <row r="442" spans="1:2" ht="14.25" customHeight="1">
      <c r="A442" s="3"/>
      <c r="B442" s="7"/>
    </row>
    <row r="443" spans="1:2" ht="14.25" customHeight="1">
      <c r="A443" s="3"/>
      <c r="B443" s="7"/>
    </row>
    <row r="444" spans="1:2" ht="14.25" customHeight="1">
      <c r="A444" s="3"/>
      <c r="B444" s="7"/>
    </row>
    <row r="445" spans="1:2" ht="14.25" customHeight="1">
      <c r="A445" s="3"/>
      <c r="B445" s="7"/>
    </row>
    <row r="446" spans="1:2" ht="14.25" customHeight="1">
      <c r="A446" s="3"/>
      <c r="B446" s="7"/>
    </row>
    <row r="447" spans="1:2" ht="14.25" customHeight="1">
      <c r="A447" s="3"/>
      <c r="B447" s="7"/>
    </row>
    <row r="448" spans="1:2" ht="14.25" customHeight="1">
      <c r="A448" s="3"/>
      <c r="B448" s="7"/>
    </row>
    <row r="449" spans="1:2" ht="14.25" customHeight="1">
      <c r="A449" s="3"/>
      <c r="B449" s="7"/>
    </row>
    <row r="450" spans="1:2" ht="14.25" customHeight="1">
      <c r="A450" s="3"/>
      <c r="B450" s="7"/>
    </row>
    <row r="451" spans="1:2" ht="14.25" customHeight="1">
      <c r="A451" s="3"/>
      <c r="B451" s="7"/>
    </row>
    <row r="452" spans="1:2" ht="14.25" customHeight="1">
      <c r="A452" s="3"/>
      <c r="B452" s="7"/>
    </row>
    <row r="453" spans="1:2" ht="14.25" customHeight="1">
      <c r="A453" s="3"/>
      <c r="B453" s="7"/>
    </row>
    <row r="454" spans="1:2" ht="14.25" customHeight="1">
      <c r="A454" s="3"/>
      <c r="B454" s="7"/>
    </row>
    <row r="455" spans="1:2" ht="14.25" customHeight="1">
      <c r="A455" s="3"/>
      <c r="B455" s="7"/>
    </row>
    <row r="456" spans="1:2" ht="14.25" customHeight="1">
      <c r="A456" s="3"/>
      <c r="B456" s="7"/>
    </row>
    <row r="457" spans="1:2" ht="14.25" customHeight="1">
      <c r="A457" s="3"/>
      <c r="B457" s="7"/>
    </row>
    <row r="458" spans="1:2" ht="14.25" customHeight="1">
      <c r="A458" s="3"/>
      <c r="B458" s="7"/>
    </row>
    <row r="459" spans="1:2" ht="14.25" customHeight="1">
      <c r="A459" s="3"/>
      <c r="B459" s="7"/>
    </row>
    <row r="460" spans="1:2" ht="14.25" customHeight="1">
      <c r="A460" s="3"/>
      <c r="B460" s="7"/>
    </row>
    <row r="461" spans="1:2" ht="14.25" customHeight="1">
      <c r="A461" s="3"/>
      <c r="B461" s="7"/>
    </row>
    <row r="462" spans="1:2" ht="14.25" customHeight="1">
      <c r="A462" s="3"/>
      <c r="B462" s="7"/>
    </row>
    <row r="463" spans="1:2" ht="14.25" customHeight="1">
      <c r="A463" s="3"/>
      <c r="B463" s="7"/>
    </row>
    <row r="464" spans="1:2" ht="14.25" customHeight="1">
      <c r="A464" s="3"/>
      <c r="B464" s="7"/>
    </row>
    <row r="465" spans="1:2" ht="14.25" customHeight="1">
      <c r="A465" s="3"/>
      <c r="B465" s="7"/>
    </row>
    <row r="466" spans="1:2" ht="14.25" customHeight="1">
      <c r="A466" s="3"/>
      <c r="B466" s="7"/>
    </row>
    <row r="467" spans="1:2" ht="14.25" customHeight="1">
      <c r="A467" s="3"/>
      <c r="B467" s="7"/>
    </row>
    <row r="468" spans="1:2" ht="14.25" customHeight="1">
      <c r="A468" s="3"/>
      <c r="B468" s="7"/>
    </row>
    <row r="469" spans="1:2" ht="14.25" customHeight="1">
      <c r="A469" s="3"/>
      <c r="B469" s="7"/>
    </row>
    <row r="470" spans="1:2" ht="14.25" customHeight="1">
      <c r="A470" s="3"/>
      <c r="B470" s="7"/>
    </row>
    <row r="471" spans="1:2" ht="14.25" customHeight="1">
      <c r="A471" s="3"/>
      <c r="B471" s="7"/>
    </row>
    <row r="472" spans="1:2" ht="14.25" customHeight="1">
      <c r="A472" s="3"/>
      <c r="B472" s="7"/>
    </row>
    <row r="473" spans="1:2" ht="14.25" customHeight="1">
      <c r="A473" s="3"/>
      <c r="B473" s="7"/>
    </row>
    <row r="474" spans="1:2" ht="14.25" customHeight="1">
      <c r="A474" s="3"/>
      <c r="B474" s="7"/>
    </row>
    <row r="475" spans="1:2" ht="14.25" customHeight="1">
      <c r="A475" s="3"/>
      <c r="B475" s="7"/>
    </row>
    <row r="476" spans="1:2" ht="14.25" customHeight="1">
      <c r="A476" s="3"/>
      <c r="B476" s="7"/>
    </row>
    <row r="477" spans="1:2" ht="14.25" customHeight="1">
      <c r="A477" s="3"/>
      <c r="B477" s="7"/>
    </row>
    <row r="478" spans="1:2" ht="14.25" customHeight="1">
      <c r="A478" s="3"/>
      <c r="B478" s="7"/>
    </row>
    <row r="479" spans="1:2" ht="14.25" customHeight="1">
      <c r="A479" s="3"/>
      <c r="B479" s="7"/>
    </row>
    <row r="480" spans="1:2" ht="14.25" customHeight="1">
      <c r="A480" s="3"/>
      <c r="B480" s="7"/>
    </row>
    <row r="481" spans="1:2" ht="14.25" customHeight="1">
      <c r="A481" s="3"/>
      <c r="B481" s="7"/>
    </row>
    <row r="482" spans="1:2" ht="14.25" customHeight="1">
      <c r="A482" s="3"/>
      <c r="B482" s="7"/>
    </row>
    <row r="483" spans="1:2" ht="14.25" customHeight="1">
      <c r="A483" s="3"/>
      <c r="B483" s="7"/>
    </row>
    <row r="484" spans="1:2" ht="14.25" customHeight="1">
      <c r="A484" s="3"/>
      <c r="B484" s="7"/>
    </row>
    <row r="485" spans="1:2" ht="14.25" customHeight="1">
      <c r="A485" s="3"/>
      <c r="B485" s="7"/>
    </row>
    <row r="486" spans="1:2" ht="14.25" customHeight="1">
      <c r="A486" s="3"/>
      <c r="B486" s="7"/>
    </row>
    <row r="487" spans="1:2" ht="14.25" customHeight="1">
      <c r="A487" s="3"/>
      <c r="B487" s="7"/>
    </row>
    <row r="488" spans="1:2" ht="14.25" customHeight="1">
      <c r="A488" s="3"/>
      <c r="B488" s="7"/>
    </row>
    <row r="489" spans="1:2" ht="14.25" customHeight="1">
      <c r="A489" s="3"/>
      <c r="B489" s="7"/>
    </row>
    <row r="490" spans="1:2" ht="14.25" customHeight="1">
      <c r="A490" s="3"/>
      <c r="B490" s="7"/>
    </row>
    <row r="491" spans="1:2" ht="14.25" customHeight="1">
      <c r="A491" s="3"/>
      <c r="B491" s="7"/>
    </row>
    <row r="492" spans="1:2" ht="14.25" customHeight="1">
      <c r="A492" s="3"/>
      <c r="B492" s="7"/>
    </row>
    <row r="493" spans="1:2" ht="14.25" customHeight="1">
      <c r="A493" s="3"/>
      <c r="B493" s="7"/>
    </row>
    <row r="494" spans="1:2" ht="14.25" customHeight="1">
      <c r="A494" s="3"/>
      <c r="B494" s="7"/>
    </row>
    <row r="495" spans="1:2" ht="14.25" customHeight="1">
      <c r="A495" s="3"/>
      <c r="B495" s="7"/>
    </row>
    <row r="496" spans="1:2" ht="14.25" customHeight="1">
      <c r="A496" s="3"/>
      <c r="B496" s="7"/>
    </row>
    <row r="497" spans="1:2" ht="14.25" customHeight="1">
      <c r="A497" s="3"/>
      <c r="B497" s="7"/>
    </row>
    <row r="498" spans="1:2" ht="14.25" customHeight="1">
      <c r="A498" s="3"/>
      <c r="B498" s="7"/>
    </row>
    <row r="499" spans="1:2" ht="14.25" customHeight="1">
      <c r="A499" s="3"/>
      <c r="B499" s="7"/>
    </row>
    <row r="500" spans="1:2" ht="14.25" customHeight="1">
      <c r="A500" s="3"/>
      <c r="B500" s="7"/>
    </row>
    <row r="501" spans="1:2" ht="14.25" customHeight="1">
      <c r="A501" s="3"/>
      <c r="B501" s="7"/>
    </row>
    <row r="502" spans="1:2" ht="14.25" customHeight="1">
      <c r="A502" s="3"/>
      <c r="B502" s="7"/>
    </row>
    <row r="503" spans="1:2" ht="14.25" customHeight="1">
      <c r="A503" s="3"/>
      <c r="B503" s="7"/>
    </row>
    <row r="504" spans="1:2" ht="14.25" customHeight="1">
      <c r="A504" s="3"/>
      <c r="B504" s="7"/>
    </row>
    <row r="505" spans="1:2" ht="14.25" customHeight="1">
      <c r="A505" s="3"/>
      <c r="B505" s="7"/>
    </row>
    <row r="506" spans="1:2" ht="14.25" customHeight="1">
      <c r="A506" s="3"/>
      <c r="B506" s="7"/>
    </row>
    <row r="507" spans="1:2" ht="14.25" customHeight="1">
      <c r="A507" s="3"/>
      <c r="B507" s="7"/>
    </row>
    <row r="508" spans="1:2" ht="14.25" customHeight="1">
      <c r="A508" s="3"/>
      <c r="B508" s="7"/>
    </row>
    <row r="509" spans="1:2" ht="14.25" customHeight="1">
      <c r="A509" s="3"/>
      <c r="B509" s="7"/>
    </row>
    <row r="510" spans="1:2" ht="14.25" customHeight="1">
      <c r="A510" s="3"/>
      <c r="B510" s="7"/>
    </row>
    <row r="511" spans="1:2" ht="14.25" customHeight="1">
      <c r="A511" s="3"/>
      <c r="B511" s="7"/>
    </row>
    <row r="512" spans="1:2" ht="14.25" customHeight="1">
      <c r="A512" s="3"/>
      <c r="B512" s="7"/>
    </row>
    <row r="513" spans="1:2" ht="14.25" customHeight="1">
      <c r="A513" s="3"/>
      <c r="B513" s="7"/>
    </row>
    <row r="514" spans="1:2" ht="14.25" customHeight="1">
      <c r="A514" s="3"/>
      <c r="B514" s="7"/>
    </row>
    <row r="515" spans="1:2" ht="14.25" customHeight="1">
      <c r="A515" s="3"/>
      <c r="B515" s="7"/>
    </row>
    <row r="516" spans="1:2" ht="14.25" customHeight="1">
      <c r="A516" s="3"/>
      <c r="B516" s="7"/>
    </row>
    <row r="517" spans="1:2" ht="14.25" customHeight="1">
      <c r="A517" s="3"/>
      <c r="B517" s="7"/>
    </row>
    <row r="518" spans="1:2" ht="14.25" customHeight="1">
      <c r="A518" s="3"/>
      <c r="B518" s="7"/>
    </row>
    <row r="519" spans="1:2" ht="14.25" customHeight="1">
      <c r="A519" s="3"/>
      <c r="B519" s="7"/>
    </row>
    <row r="520" spans="1:2" ht="14.25" customHeight="1">
      <c r="A520" s="3"/>
      <c r="B520" s="7"/>
    </row>
    <row r="521" spans="1:2" ht="14.25" customHeight="1">
      <c r="A521" s="3"/>
      <c r="B521" s="7"/>
    </row>
    <row r="522" spans="1:2" ht="14.25" customHeight="1">
      <c r="A522" s="3"/>
      <c r="B522" s="7"/>
    </row>
    <row r="523" spans="1:2" ht="14.25" customHeight="1">
      <c r="A523" s="3"/>
      <c r="B523" s="7"/>
    </row>
    <row r="524" spans="1:2" ht="14.25" customHeight="1">
      <c r="A524" s="3"/>
      <c r="B524" s="7"/>
    </row>
    <row r="525" spans="1:2" ht="14.25" customHeight="1">
      <c r="A525" s="3"/>
      <c r="B525" s="7"/>
    </row>
    <row r="526" spans="1:2" ht="14.25" customHeight="1">
      <c r="A526" s="3"/>
      <c r="B526" s="7"/>
    </row>
    <row r="527" spans="1:2" ht="14.25" customHeight="1">
      <c r="A527" s="3"/>
      <c r="B527" s="7"/>
    </row>
    <row r="528" spans="1:2" ht="14.25" customHeight="1">
      <c r="A528" s="3"/>
      <c r="B528" s="7"/>
    </row>
    <row r="529" spans="1:2" ht="14.25" customHeight="1">
      <c r="A529" s="3"/>
      <c r="B529" s="7"/>
    </row>
    <row r="530" spans="1:2" ht="14.25" customHeight="1">
      <c r="A530" s="3"/>
      <c r="B530" s="7"/>
    </row>
    <row r="531" spans="1:2" ht="14.25" customHeight="1">
      <c r="A531" s="3"/>
      <c r="B531" s="7"/>
    </row>
    <row r="532" spans="1:2" ht="14.25" customHeight="1">
      <c r="A532" s="3"/>
      <c r="B532" s="7"/>
    </row>
    <row r="533" spans="1:2" ht="14.25" customHeight="1">
      <c r="A533" s="3"/>
      <c r="B533" s="7"/>
    </row>
    <row r="534" spans="1:2" ht="14.25" customHeight="1">
      <c r="A534" s="3"/>
      <c r="B534" s="7"/>
    </row>
    <row r="535" spans="1:2" ht="14.25" customHeight="1">
      <c r="A535" s="3"/>
      <c r="B535" s="7"/>
    </row>
    <row r="536" spans="1:2" ht="14.25" customHeight="1">
      <c r="A536" s="3"/>
      <c r="B536" s="7"/>
    </row>
    <row r="537" spans="1:2" ht="14.25" customHeight="1">
      <c r="A537" s="3"/>
      <c r="B537" s="7"/>
    </row>
    <row r="538" spans="1:2" ht="14.25" customHeight="1">
      <c r="A538" s="3"/>
      <c r="B538" s="7"/>
    </row>
    <row r="539" spans="1:2" ht="14.25" customHeight="1">
      <c r="A539" s="3"/>
      <c r="B539" s="7"/>
    </row>
    <row r="540" spans="1:2" ht="14.25" customHeight="1">
      <c r="A540" s="3"/>
      <c r="B540" s="7"/>
    </row>
    <row r="541" spans="1:2" ht="14.25" customHeight="1">
      <c r="A541" s="3"/>
      <c r="B541" s="7"/>
    </row>
    <row r="542" spans="1:2" ht="14.25" customHeight="1">
      <c r="A542" s="3"/>
      <c r="B542" s="7"/>
    </row>
    <row r="543" spans="1:2" ht="14.25" customHeight="1">
      <c r="A543" s="3"/>
      <c r="B543" s="7"/>
    </row>
    <row r="544" spans="1:2" ht="14.25" customHeight="1">
      <c r="A544" s="3"/>
      <c r="B544" s="7"/>
    </row>
    <row r="545" spans="1:2" ht="14.25" customHeight="1">
      <c r="A545" s="3"/>
      <c r="B545" s="7"/>
    </row>
    <row r="546" spans="1:2" ht="14.25" customHeight="1">
      <c r="A546" s="3"/>
      <c r="B546" s="7"/>
    </row>
    <row r="547" spans="1:2" ht="14.25" customHeight="1">
      <c r="A547" s="3"/>
      <c r="B547" s="7"/>
    </row>
    <row r="548" spans="1:2" ht="14.25" customHeight="1">
      <c r="A548" s="3"/>
      <c r="B548" s="7"/>
    </row>
    <row r="549" spans="1:2" ht="14.25" customHeight="1">
      <c r="A549" s="3"/>
      <c r="B549" s="7"/>
    </row>
    <row r="550" spans="1:2" ht="14.25" customHeight="1">
      <c r="A550" s="3"/>
      <c r="B550" s="7"/>
    </row>
    <row r="551" spans="1:2" ht="14.25" customHeight="1">
      <c r="A551" s="3"/>
      <c r="B551" s="7"/>
    </row>
    <row r="552" spans="1:2" ht="14.25" customHeight="1">
      <c r="A552" s="3"/>
      <c r="B552" s="7"/>
    </row>
    <row r="553" spans="1:2" ht="14.25" customHeight="1">
      <c r="A553" s="3"/>
      <c r="B553" s="7"/>
    </row>
    <row r="554" spans="1:2" ht="14.25" customHeight="1">
      <c r="A554" s="3"/>
      <c r="B554" s="7"/>
    </row>
    <row r="555" spans="1:2" ht="14.25" customHeight="1">
      <c r="A555" s="3"/>
      <c r="B555" s="7"/>
    </row>
    <row r="556" spans="1:2" ht="14.25" customHeight="1">
      <c r="A556" s="3"/>
      <c r="B556" s="7"/>
    </row>
    <row r="557" spans="1:2" ht="14.25" customHeight="1">
      <c r="A557" s="3"/>
      <c r="B557" s="7"/>
    </row>
    <row r="558" spans="1:2" ht="14.25" customHeight="1">
      <c r="A558" s="3"/>
      <c r="B558" s="7"/>
    </row>
    <row r="559" spans="1:2" ht="14.25" customHeight="1">
      <c r="A559" s="3"/>
      <c r="B559" s="7"/>
    </row>
    <row r="560" spans="1:2" ht="14.25" customHeight="1">
      <c r="A560" s="3"/>
      <c r="B560" s="7"/>
    </row>
    <row r="561" spans="1:2" ht="14.25" customHeight="1">
      <c r="A561" s="3"/>
      <c r="B561" s="7"/>
    </row>
    <row r="562" spans="1:2" ht="14.25" customHeight="1">
      <c r="A562" s="3"/>
      <c r="B562" s="7"/>
    </row>
    <row r="563" spans="1:2" ht="14.25" customHeight="1">
      <c r="A563" s="3"/>
      <c r="B563" s="7"/>
    </row>
    <row r="564" spans="1:2" ht="14.25" customHeight="1">
      <c r="A564" s="3"/>
      <c r="B564" s="7"/>
    </row>
    <row r="565" spans="1:2" ht="14.25" customHeight="1">
      <c r="A565" s="3"/>
      <c r="B565" s="7"/>
    </row>
    <row r="566" spans="1:2" ht="14.25" customHeight="1">
      <c r="A566" s="3"/>
      <c r="B566" s="7"/>
    </row>
    <row r="567" spans="1:2" ht="14.25" customHeight="1">
      <c r="A567" s="3"/>
      <c r="B567" s="7"/>
    </row>
    <row r="568" spans="1:2" ht="14.25" customHeight="1">
      <c r="A568" s="3"/>
      <c r="B568" s="7"/>
    </row>
    <row r="569" spans="1:2" ht="14.25" customHeight="1">
      <c r="A569" s="3"/>
      <c r="B569" s="7"/>
    </row>
    <row r="570" spans="1:2" ht="14.25" customHeight="1">
      <c r="A570" s="3"/>
      <c r="B570" s="7"/>
    </row>
    <row r="571" spans="1:2" ht="14.25" customHeight="1">
      <c r="A571" s="3"/>
      <c r="B571" s="7"/>
    </row>
    <row r="572" spans="1:2" ht="14.25" customHeight="1">
      <c r="A572" s="3"/>
      <c r="B572" s="7"/>
    </row>
    <row r="573" spans="1:2" ht="14.25" customHeight="1">
      <c r="A573" s="3"/>
      <c r="B573" s="7"/>
    </row>
    <row r="574" spans="1:2" ht="14.25" customHeight="1">
      <c r="A574" s="3"/>
      <c r="B574" s="7"/>
    </row>
    <row r="575" spans="1:2" ht="14.25" customHeight="1">
      <c r="A575" s="3"/>
      <c r="B575" s="7"/>
    </row>
    <row r="576" spans="1:2" ht="14.25" customHeight="1">
      <c r="A576" s="3"/>
      <c r="B576" s="7"/>
    </row>
    <row r="577" spans="1:2" ht="14.25" customHeight="1">
      <c r="A577" s="3"/>
      <c r="B577" s="7"/>
    </row>
    <row r="578" spans="1:2" ht="14.25" customHeight="1">
      <c r="A578" s="3"/>
      <c r="B578" s="7"/>
    </row>
    <row r="579" spans="1:2" ht="14.25" customHeight="1">
      <c r="A579" s="3"/>
      <c r="B579" s="7"/>
    </row>
    <row r="580" spans="1:2" ht="14.25" customHeight="1">
      <c r="A580" s="3"/>
      <c r="B580" s="7"/>
    </row>
    <row r="581" spans="1:2" ht="14.25" customHeight="1">
      <c r="A581" s="3"/>
      <c r="B581" s="7"/>
    </row>
    <row r="582" spans="1:2" ht="14.25" customHeight="1">
      <c r="A582" s="3"/>
      <c r="B582" s="7"/>
    </row>
    <row r="583" spans="1:2" ht="14.25" customHeight="1">
      <c r="A583" s="3"/>
      <c r="B583" s="7"/>
    </row>
    <row r="584" spans="1:2" ht="14.25" customHeight="1">
      <c r="A584" s="3"/>
      <c r="B584" s="7"/>
    </row>
    <row r="585" spans="1:2" ht="14.25" customHeight="1">
      <c r="A585" s="3"/>
      <c r="B585" s="7"/>
    </row>
    <row r="586" spans="1:2" ht="14.25" customHeight="1">
      <c r="A586" s="3"/>
      <c r="B586" s="7"/>
    </row>
    <row r="587" spans="1:2" ht="14.25" customHeight="1">
      <c r="A587" s="3"/>
      <c r="B587" s="7"/>
    </row>
    <row r="588" spans="1:2" ht="14.25" customHeight="1">
      <c r="A588" s="3"/>
      <c r="B588" s="7"/>
    </row>
    <row r="589" spans="1:2" ht="14.25" customHeight="1">
      <c r="A589" s="3"/>
      <c r="B589" s="7"/>
    </row>
    <row r="590" spans="1:2" ht="14.25" customHeight="1">
      <c r="A590" s="3"/>
      <c r="B590" s="7"/>
    </row>
    <row r="591" spans="1:2" ht="14.25" customHeight="1">
      <c r="A591" s="3"/>
      <c r="B591" s="7"/>
    </row>
    <row r="592" spans="1:2" ht="14.25" customHeight="1">
      <c r="A592" s="3"/>
      <c r="B592" s="7"/>
    </row>
    <row r="593" spans="1:2" ht="14.25" customHeight="1">
      <c r="A593" s="3"/>
      <c r="B593" s="7"/>
    </row>
    <row r="594" spans="1:2" ht="14.25" customHeight="1">
      <c r="A594" s="3"/>
      <c r="B594" s="7"/>
    </row>
    <row r="595" spans="1:2" ht="14.25" customHeight="1">
      <c r="A595" s="3"/>
      <c r="B595" s="7"/>
    </row>
    <row r="596" spans="1:2" ht="14.25" customHeight="1">
      <c r="A596" s="3"/>
      <c r="B596" s="7"/>
    </row>
    <row r="597" spans="1:2" ht="14.25" customHeight="1">
      <c r="A597" s="3"/>
      <c r="B597" s="7"/>
    </row>
    <row r="598" spans="1:2" ht="14.25" customHeight="1">
      <c r="A598" s="3"/>
      <c r="B598" s="7"/>
    </row>
    <row r="599" spans="1:2" ht="14.25" customHeight="1">
      <c r="A599" s="3"/>
      <c r="B599" s="7"/>
    </row>
    <row r="600" spans="1:2" ht="14.25" customHeight="1">
      <c r="A600" s="3"/>
      <c r="B600" s="7"/>
    </row>
    <row r="601" spans="1:2" ht="14.25" customHeight="1">
      <c r="A601" s="3"/>
      <c r="B601" s="7"/>
    </row>
    <row r="602" spans="1:2" ht="14.25" customHeight="1">
      <c r="A602" s="3"/>
      <c r="B602" s="7"/>
    </row>
    <row r="603" spans="1:2" ht="14.25" customHeight="1">
      <c r="A603" s="3"/>
      <c r="B603" s="7"/>
    </row>
    <row r="604" spans="1:2" ht="14.25" customHeight="1">
      <c r="A604" s="3"/>
      <c r="B604" s="7"/>
    </row>
    <row r="605" spans="1:2" ht="14.25" customHeight="1">
      <c r="A605" s="3"/>
      <c r="B605" s="7"/>
    </row>
    <row r="606" spans="1:2" ht="14.25" customHeight="1">
      <c r="A606" s="3"/>
      <c r="B606" s="7"/>
    </row>
    <row r="607" spans="1:2" ht="14.25" customHeight="1">
      <c r="A607" s="3"/>
      <c r="B607" s="7"/>
    </row>
    <row r="608" spans="1:2" ht="14.25" customHeight="1">
      <c r="A608" s="3"/>
      <c r="B608" s="7"/>
    </row>
    <row r="609" spans="1:2" ht="14.25" customHeight="1">
      <c r="A609" s="3"/>
      <c r="B609" s="7"/>
    </row>
    <row r="610" spans="1:2" ht="14.25" customHeight="1">
      <c r="A610" s="3"/>
      <c r="B610" s="7"/>
    </row>
    <row r="611" spans="1:2" ht="14.25" customHeight="1">
      <c r="A611" s="3"/>
      <c r="B611" s="7"/>
    </row>
    <row r="612" spans="1:2" ht="14.25" customHeight="1">
      <c r="A612" s="3"/>
      <c r="B612" s="7"/>
    </row>
    <row r="613" spans="1:2" ht="14.25" customHeight="1">
      <c r="A613" s="3"/>
      <c r="B613" s="7"/>
    </row>
    <row r="614" spans="1:2" ht="14.25" customHeight="1">
      <c r="A614" s="3"/>
      <c r="B614" s="7"/>
    </row>
    <row r="615" spans="1:2" ht="14.25" customHeight="1">
      <c r="A615" s="3"/>
      <c r="B615" s="7"/>
    </row>
    <row r="616" spans="1:2" ht="14.25" customHeight="1">
      <c r="A616" s="3"/>
      <c r="B616" s="7"/>
    </row>
    <row r="617" spans="1:2" ht="14.25" customHeight="1">
      <c r="A617" s="3"/>
      <c r="B617" s="7"/>
    </row>
    <row r="618" spans="1:2" ht="14.25" customHeight="1">
      <c r="A618" s="3"/>
      <c r="B618" s="7"/>
    </row>
    <row r="619" spans="1:2" ht="14.25" customHeight="1">
      <c r="A619" s="3"/>
      <c r="B619" s="7"/>
    </row>
    <row r="620" spans="1:2" ht="14.25" customHeight="1">
      <c r="A620" s="3"/>
      <c r="B620" s="7"/>
    </row>
    <row r="621" spans="1:2" ht="14.25" customHeight="1">
      <c r="A621" s="3"/>
      <c r="B621" s="7"/>
    </row>
    <row r="622" spans="1:2" ht="14.25" customHeight="1">
      <c r="A622" s="3"/>
      <c r="B622" s="7"/>
    </row>
    <row r="623" spans="1:2" ht="14.25" customHeight="1">
      <c r="A623" s="3"/>
      <c r="B623" s="7"/>
    </row>
    <row r="624" spans="1:2" ht="14.25" customHeight="1">
      <c r="A624" s="3"/>
      <c r="B624" s="7"/>
    </row>
    <row r="625" spans="1:2" ht="14.25" customHeight="1">
      <c r="A625" s="3"/>
      <c r="B625" s="7"/>
    </row>
    <row r="626" spans="1:2" ht="14.25" customHeight="1">
      <c r="A626" s="3"/>
      <c r="B626" s="7"/>
    </row>
    <row r="627" spans="1:2" ht="14.25" customHeight="1">
      <c r="A627" s="3"/>
      <c r="B627" s="7"/>
    </row>
    <row r="628" spans="1:2" ht="14.25" customHeight="1">
      <c r="A628" s="3"/>
      <c r="B628" s="7"/>
    </row>
    <row r="629" spans="1:2" ht="14.25" customHeight="1">
      <c r="A629" s="3"/>
      <c r="B629" s="7"/>
    </row>
    <row r="630" spans="1:2" ht="14.25" customHeight="1">
      <c r="A630" s="3"/>
      <c r="B630" s="7"/>
    </row>
    <row r="631" spans="1:2" ht="14.25" customHeight="1">
      <c r="A631" s="3"/>
      <c r="B631" s="7"/>
    </row>
    <row r="632" spans="1:2" ht="14.25" customHeight="1">
      <c r="A632" s="3"/>
      <c r="B632" s="7"/>
    </row>
    <row r="633" spans="1:2" ht="14.25" customHeight="1">
      <c r="A633" s="3"/>
      <c r="B633" s="7"/>
    </row>
    <row r="634" spans="1:2" ht="14.25" customHeight="1">
      <c r="A634" s="3"/>
      <c r="B634" s="7"/>
    </row>
    <row r="635" spans="1:2" ht="14.25" customHeight="1">
      <c r="A635" s="3"/>
      <c r="B635" s="7"/>
    </row>
    <row r="636" spans="1:2" ht="14.25" customHeight="1">
      <c r="A636" s="3"/>
      <c r="B636" s="7"/>
    </row>
    <row r="637" spans="1:2" ht="14.25" customHeight="1">
      <c r="A637" s="3"/>
      <c r="B637" s="7"/>
    </row>
    <row r="638" spans="1:2" ht="14.25" customHeight="1">
      <c r="A638" s="3"/>
      <c r="B638" s="7"/>
    </row>
    <row r="639" spans="1:2" ht="14.25" customHeight="1">
      <c r="A639" s="3"/>
      <c r="B639" s="7"/>
    </row>
    <row r="640" spans="1:2" ht="14.25" customHeight="1">
      <c r="A640" s="3"/>
      <c r="B640" s="7"/>
    </row>
    <row r="641" spans="1:2" ht="14.25" customHeight="1">
      <c r="A641" s="3"/>
      <c r="B641" s="7"/>
    </row>
    <row r="642" spans="1:2" ht="14.25" customHeight="1">
      <c r="A642" s="3"/>
      <c r="B642" s="7"/>
    </row>
    <row r="643" spans="1:2" ht="14.25" customHeight="1">
      <c r="A643" s="3"/>
      <c r="B643" s="7"/>
    </row>
    <row r="644" spans="1:2" ht="14.25" customHeight="1">
      <c r="A644" s="3"/>
      <c r="B644" s="7"/>
    </row>
    <row r="645" spans="1:2" ht="14.25" customHeight="1">
      <c r="A645" s="3"/>
      <c r="B645" s="7"/>
    </row>
    <row r="646" spans="1:2" ht="14.25" customHeight="1">
      <c r="A646" s="3"/>
      <c r="B646" s="7"/>
    </row>
    <row r="647" spans="1:2" ht="14.25" customHeight="1">
      <c r="A647" s="3"/>
      <c r="B647" s="7"/>
    </row>
    <row r="648" spans="1:2" ht="14.25" customHeight="1">
      <c r="A648" s="3"/>
      <c r="B648" s="7"/>
    </row>
    <row r="649" spans="1:2" ht="14.25" customHeight="1">
      <c r="A649" s="3"/>
      <c r="B649" s="7"/>
    </row>
    <row r="650" spans="1:2" ht="14.25" customHeight="1">
      <c r="A650" s="3"/>
      <c r="B650" s="7"/>
    </row>
    <row r="651" spans="1:2" ht="14.25" customHeight="1">
      <c r="A651" s="3"/>
      <c r="B651" s="7"/>
    </row>
    <row r="652" spans="1:2" ht="14.25" customHeight="1">
      <c r="A652" s="3"/>
      <c r="B652" s="7"/>
    </row>
    <row r="653" spans="1:2" ht="14.25" customHeight="1">
      <c r="A653" s="3"/>
      <c r="B653" s="7"/>
    </row>
    <row r="654" spans="1:2" ht="14.25" customHeight="1">
      <c r="A654" s="3"/>
      <c r="B654" s="7"/>
    </row>
    <row r="655" spans="1:2" ht="14.25" customHeight="1">
      <c r="A655" s="3"/>
      <c r="B655" s="7"/>
    </row>
    <row r="656" spans="1:2" ht="14.25" customHeight="1">
      <c r="A656" s="3"/>
      <c r="B656" s="7"/>
    </row>
    <row r="657" spans="1:2" ht="14.25" customHeight="1">
      <c r="A657" s="3"/>
      <c r="B657" s="7"/>
    </row>
    <row r="658" spans="1:2" ht="14.25" customHeight="1">
      <c r="A658" s="3"/>
      <c r="B658" s="7"/>
    </row>
    <row r="659" spans="1:2" ht="14.25" customHeight="1">
      <c r="A659" s="3"/>
      <c r="B659" s="7"/>
    </row>
    <row r="660" spans="1:2" ht="14.25" customHeight="1">
      <c r="A660" s="3"/>
      <c r="B660" s="7"/>
    </row>
    <row r="661" spans="1:2" ht="14.25" customHeight="1">
      <c r="A661" s="3"/>
      <c r="B661" s="7"/>
    </row>
    <row r="662" spans="1:2" ht="14.25" customHeight="1">
      <c r="A662" s="3"/>
      <c r="B662" s="7"/>
    </row>
    <row r="663" spans="1:2" ht="14.25" customHeight="1">
      <c r="A663" s="3"/>
      <c r="B663" s="7"/>
    </row>
    <row r="664" spans="1:2" ht="14.25" customHeight="1">
      <c r="A664" s="3"/>
      <c r="B664" s="7"/>
    </row>
    <row r="665" spans="1:2" ht="14.25" customHeight="1">
      <c r="A665" s="3"/>
      <c r="B665" s="7"/>
    </row>
    <row r="666" spans="1:2" ht="14.25" customHeight="1">
      <c r="A666" s="3"/>
      <c r="B666" s="7"/>
    </row>
    <row r="667" spans="1:2" ht="14.25" customHeight="1">
      <c r="A667" s="3"/>
      <c r="B667" s="7"/>
    </row>
    <row r="668" spans="1:2" ht="14.25" customHeight="1">
      <c r="A668" s="3"/>
      <c r="B668" s="7"/>
    </row>
    <row r="669" spans="1:2" ht="14.25" customHeight="1">
      <c r="A669" s="3"/>
      <c r="B669" s="7"/>
    </row>
    <row r="670" spans="1:2" ht="14.25" customHeight="1">
      <c r="A670" s="3"/>
      <c r="B670" s="7"/>
    </row>
    <row r="671" spans="1:2" ht="14.25" customHeight="1">
      <c r="A671" s="3"/>
      <c r="B671" s="7"/>
    </row>
    <row r="672" spans="1:2" ht="14.25" customHeight="1">
      <c r="A672" s="3"/>
      <c r="B672" s="7"/>
    </row>
    <row r="673" spans="1:2" ht="14.25" customHeight="1">
      <c r="A673" s="3"/>
      <c r="B673" s="7"/>
    </row>
    <row r="674" spans="1:2" ht="14.25" customHeight="1">
      <c r="A674" s="3"/>
      <c r="B674" s="7"/>
    </row>
    <row r="675" spans="1:2" ht="14.25" customHeight="1">
      <c r="A675" s="3"/>
      <c r="B675" s="7"/>
    </row>
    <row r="676" spans="1:2" ht="14.25" customHeight="1">
      <c r="A676" s="3"/>
      <c r="B676" s="7"/>
    </row>
    <row r="677" spans="1:2" ht="14.25" customHeight="1">
      <c r="A677" s="3"/>
      <c r="B677" s="7"/>
    </row>
    <row r="678" spans="1:2" ht="14.25" customHeight="1">
      <c r="A678" s="3"/>
      <c r="B678" s="7"/>
    </row>
    <row r="679" spans="1:2" ht="14.25" customHeight="1">
      <c r="A679" s="3"/>
      <c r="B679" s="7"/>
    </row>
    <row r="680" spans="1:2" ht="14.25" customHeight="1">
      <c r="A680" s="3"/>
      <c r="B680" s="7"/>
    </row>
    <row r="681" spans="1:2" ht="14.25" customHeight="1">
      <c r="A681" s="3"/>
      <c r="B681" s="7"/>
    </row>
    <row r="682" spans="1:2" ht="14.25" customHeight="1">
      <c r="A682" s="3"/>
      <c r="B682" s="7"/>
    </row>
    <row r="683" spans="1:2" ht="14.25" customHeight="1">
      <c r="A683" s="3"/>
      <c r="B683" s="7"/>
    </row>
    <row r="684" spans="1:2" ht="14.25" customHeight="1">
      <c r="A684" s="3"/>
      <c r="B684" s="7"/>
    </row>
    <row r="685" spans="1:2" ht="14.25" customHeight="1">
      <c r="A685" s="3"/>
      <c r="B685" s="7"/>
    </row>
    <row r="686" spans="1:2" ht="14.25" customHeight="1">
      <c r="A686" s="3"/>
      <c r="B686" s="7"/>
    </row>
    <row r="687" spans="1:2" ht="14.25" customHeight="1">
      <c r="A687" s="3"/>
      <c r="B687" s="7"/>
    </row>
    <row r="688" spans="1:2" ht="14.25" customHeight="1">
      <c r="A688" s="3"/>
      <c r="B688" s="7"/>
    </row>
    <row r="689" spans="1:2" ht="14.25" customHeight="1">
      <c r="A689" s="3"/>
      <c r="B689" s="7"/>
    </row>
    <row r="690" spans="1:2" ht="14.25" customHeight="1">
      <c r="A690" s="3"/>
      <c r="B690" s="7"/>
    </row>
    <row r="691" spans="1:2" ht="14.25" customHeight="1">
      <c r="A691" s="3"/>
      <c r="B691" s="7"/>
    </row>
    <row r="692" spans="1:2" ht="14.25" customHeight="1">
      <c r="A692" s="3"/>
      <c r="B692" s="7"/>
    </row>
    <row r="693" spans="1:2" ht="14.25" customHeight="1">
      <c r="A693" s="3"/>
      <c r="B693" s="7"/>
    </row>
    <row r="694" spans="1:2" ht="14.25" customHeight="1">
      <c r="A694" s="3"/>
      <c r="B694" s="7"/>
    </row>
    <row r="695" spans="1:2" ht="14.25" customHeight="1">
      <c r="A695" s="3"/>
      <c r="B695" s="7"/>
    </row>
    <row r="696" spans="1:2" ht="14.25" customHeight="1">
      <c r="A696" s="3"/>
      <c r="B696" s="7"/>
    </row>
    <row r="697" spans="1:2" ht="14.25" customHeight="1">
      <c r="A697" s="3"/>
      <c r="B697" s="7"/>
    </row>
    <row r="698" spans="1:2" ht="14.25" customHeight="1">
      <c r="A698" s="3"/>
      <c r="B698" s="7"/>
    </row>
    <row r="699" spans="1:2" ht="14.25" customHeight="1">
      <c r="A699" s="3"/>
      <c r="B699" s="7"/>
    </row>
    <row r="700" spans="1:2" ht="14.25" customHeight="1">
      <c r="A700" s="3"/>
      <c r="B700" s="7"/>
    </row>
    <row r="701" spans="1:2" ht="14.25" customHeight="1">
      <c r="A701" s="3"/>
      <c r="B701" s="7"/>
    </row>
    <row r="702" spans="1:2" ht="14.25" customHeight="1">
      <c r="A702" s="3"/>
      <c r="B702" s="7"/>
    </row>
    <row r="703" spans="1:2" ht="14.25" customHeight="1">
      <c r="A703" s="3"/>
      <c r="B703" s="7"/>
    </row>
    <row r="704" spans="1:2" ht="14.25" customHeight="1">
      <c r="A704" s="3"/>
      <c r="B704" s="7"/>
    </row>
    <row r="705" spans="1:2" ht="14.25" customHeight="1">
      <c r="A705" s="3"/>
      <c r="B705" s="7"/>
    </row>
    <row r="706" spans="1:2" ht="14.25" customHeight="1">
      <c r="A706" s="3"/>
      <c r="B706" s="7"/>
    </row>
    <row r="707" spans="1:2" ht="14.25" customHeight="1">
      <c r="A707" s="3"/>
      <c r="B707" s="7"/>
    </row>
    <row r="708" spans="1:2" ht="14.25" customHeight="1">
      <c r="A708" s="3"/>
      <c r="B708" s="7"/>
    </row>
    <row r="709" spans="1:2" ht="14.25" customHeight="1">
      <c r="A709" s="3"/>
      <c r="B709" s="7"/>
    </row>
    <row r="710" spans="1:2" ht="14.25" customHeight="1">
      <c r="A710" s="3"/>
      <c r="B710" s="7"/>
    </row>
    <row r="711" spans="1:2" ht="14.25" customHeight="1">
      <c r="A711" s="3"/>
      <c r="B711" s="7"/>
    </row>
    <row r="712" spans="1:2" ht="14.25" customHeight="1">
      <c r="A712" s="3"/>
      <c r="B712" s="7"/>
    </row>
    <row r="713" spans="1:2" ht="14.25" customHeight="1">
      <c r="A713" s="3"/>
      <c r="B713" s="7"/>
    </row>
    <row r="714" spans="1:2" ht="14.25" customHeight="1">
      <c r="A714" s="3"/>
      <c r="B714" s="7"/>
    </row>
    <row r="715" spans="1:2" ht="14.25" customHeight="1">
      <c r="A715" s="3"/>
      <c r="B715" s="7"/>
    </row>
    <row r="716" spans="1:2" ht="14.25" customHeight="1">
      <c r="A716" s="3"/>
      <c r="B716" s="7"/>
    </row>
    <row r="717" spans="1:2" ht="14.25" customHeight="1">
      <c r="A717" s="3"/>
      <c r="B717" s="7"/>
    </row>
    <row r="718" spans="1:2" ht="14.25" customHeight="1">
      <c r="A718" s="3"/>
      <c r="B718" s="7"/>
    </row>
    <row r="719" spans="1:2" ht="14.25" customHeight="1">
      <c r="A719" s="3"/>
      <c r="B719" s="7"/>
    </row>
    <row r="720" spans="1:2" ht="14.25" customHeight="1">
      <c r="A720" s="3"/>
      <c r="B720" s="7"/>
    </row>
    <row r="721" spans="1:2" ht="14.25" customHeight="1">
      <c r="A721" s="3"/>
      <c r="B721" s="7"/>
    </row>
    <row r="722" spans="1:2" ht="14.25" customHeight="1">
      <c r="A722" s="3"/>
      <c r="B722" s="7"/>
    </row>
    <row r="723" spans="1:2" ht="14.25" customHeight="1">
      <c r="A723" s="3"/>
      <c r="B723" s="7"/>
    </row>
    <row r="724" spans="1:2" ht="14.25" customHeight="1">
      <c r="A724" s="3"/>
      <c r="B724" s="7"/>
    </row>
    <row r="725" spans="1:2" ht="14.25" customHeight="1">
      <c r="A725" s="3"/>
      <c r="B725" s="7"/>
    </row>
    <row r="726" spans="1:2" ht="14.25" customHeight="1">
      <c r="A726" s="3"/>
      <c r="B726" s="7"/>
    </row>
    <row r="727" spans="1:2" ht="14.25" customHeight="1">
      <c r="A727" s="3"/>
      <c r="B727" s="7"/>
    </row>
    <row r="728" spans="1:2" ht="14.25" customHeight="1">
      <c r="A728" s="3"/>
      <c r="B728" s="7"/>
    </row>
    <row r="729" spans="1:2" ht="14.25" customHeight="1">
      <c r="A729" s="3"/>
      <c r="B729" s="7"/>
    </row>
    <row r="730" spans="1:2" ht="14.25" customHeight="1">
      <c r="A730" s="3"/>
      <c r="B730" s="7"/>
    </row>
    <row r="731" spans="1:2" ht="14.25" customHeight="1">
      <c r="A731" s="3"/>
      <c r="B731" s="7"/>
    </row>
    <row r="732" spans="1:2" ht="14.25" customHeight="1">
      <c r="A732" s="3"/>
      <c r="B732" s="7"/>
    </row>
    <row r="733" spans="1:2" ht="14.25" customHeight="1">
      <c r="A733" s="3"/>
      <c r="B733" s="7"/>
    </row>
    <row r="734" spans="1:2" ht="14.25" customHeight="1">
      <c r="A734" s="3"/>
      <c r="B734" s="7"/>
    </row>
    <row r="735" spans="1:2" ht="14.25" customHeight="1">
      <c r="A735" s="3"/>
      <c r="B735" s="7"/>
    </row>
    <row r="736" spans="1:2" ht="14.25" customHeight="1">
      <c r="A736" s="3"/>
      <c r="B736" s="7"/>
    </row>
    <row r="737" spans="1:2" ht="14.25" customHeight="1">
      <c r="A737" s="3"/>
      <c r="B737" s="7"/>
    </row>
    <row r="738" spans="1:2" ht="14.25" customHeight="1">
      <c r="A738" s="3"/>
      <c r="B738" s="7"/>
    </row>
    <row r="739" spans="1:2" ht="14.25" customHeight="1">
      <c r="A739" s="3"/>
      <c r="B739" s="7"/>
    </row>
    <row r="740" spans="1:2" ht="14.25" customHeight="1">
      <c r="A740" s="3"/>
      <c r="B740" s="7"/>
    </row>
    <row r="741" spans="1:2" ht="14.25" customHeight="1">
      <c r="A741" s="3"/>
      <c r="B741" s="7"/>
    </row>
    <row r="742" spans="1:2" ht="14.25" customHeight="1">
      <c r="A742" s="3"/>
      <c r="B742" s="7"/>
    </row>
    <row r="743" spans="1:2" ht="14.25" customHeight="1">
      <c r="A743" s="3"/>
      <c r="B743" s="7"/>
    </row>
    <row r="744" spans="1:2" ht="14.25" customHeight="1">
      <c r="A744" s="3"/>
      <c r="B744" s="7"/>
    </row>
    <row r="745" spans="1:2" ht="14.25" customHeight="1">
      <c r="A745" s="3"/>
      <c r="B745" s="7"/>
    </row>
    <row r="746" spans="1:2" ht="14.25" customHeight="1">
      <c r="A746" s="3"/>
      <c r="B746" s="7"/>
    </row>
    <row r="747" spans="1:2" ht="14.25" customHeight="1">
      <c r="A747" s="3"/>
      <c r="B747" s="7"/>
    </row>
    <row r="748" spans="1:2" ht="14.25" customHeight="1">
      <c r="A748" s="3"/>
      <c r="B748" s="7"/>
    </row>
    <row r="749" spans="1:2" ht="14.25" customHeight="1">
      <c r="A749" s="3"/>
      <c r="B749" s="7"/>
    </row>
    <row r="750" spans="1:2" ht="14.25" customHeight="1">
      <c r="A750" s="3"/>
      <c r="B750" s="7"/>
    </row>
    <row r="751" spans="1:2" ht="14.25" customHeight="1">
      <c r="A751" s="3"/>
      <c r="B751" s="7"/>
    </row>
    <row r="752" spans="1:2" ht="14.25" customHeight="1">
      <c r="A752" s="3"/>
      <c r="B752" s="7"/>
    </row>
    <row r="753" spans="1:2" ht="14.25" customHeight="1">
      <c r="A753" s="3"/>
      <c r="B753" s="7"/>
    </row>
    <row r="754" spans="1:2" ht="14.25" customHeight="1">
      <c r="A754" s="3"/>
      <c r="B754" s="7"/>
    </row>
    <row r="755" spans="1:2" ht="14.25" customHeight="1">
      <c r="A755" s="3"/>
      <c r="B755" s="7"/>
    </row>
    <row r="756" spans="1:2" ht="14.25" customHeight="1">
      <c r="A756" s="3"/>
      <c r="B756" s="7"/>
    </row>
    <row r="757" spans="1:2" ht="14.25" customHeight="1">
      <c r="A757" s="3"/>
      <c r="B757" s="7"/>
    </row>
    <row r="758" spans="1:2" ht="14.25" customHeight="1">
      <c r="A758" s="3"/>
      <c r="B758" s="7"/>
    </row>
    <row r="759" spans="1:2" ht="14.25" customHeight="1">
      <c r="A759" s="3"/>
      <c r="B759" s="7"/>
    </row>
    <row r="760" spans="1:2" ht="14.25" customHeight="1">
      <c r="A760" s="3"/>
      <c r="B760" s="7"/>
    </row>
    <row r="761" spans="1:2" ht="14.25" customHeight="1">
      <c r="A761" s="3"/>
      <c r="B761" s="7"/>
    </row>
    <row r="762" spans="1:2" ht="14.25" customHeight="1">
      <c r="A762" s="3"/>
      <c r="B762" s="7"/>
    </row>
    <row r="763" spans="1:2" ht="14.25" customHeight="1">
      <c r="A763" s="3"/>
      <c r="B763" s="7"/>
    </row>
    <row r="764" spans="1:2" ht="14.25" customHeight="1">
      <c r="A764" s="3"/>
      <c r="B764" s="7"/>
    </row>
    <row r="765" spans="1:2" ht="14.25" customHeight="1">
      <c r="A765" s="3"/>
      <c r="B765" s="7"/>
    </row>
    <row r="766" spans="1:2" ht="14.25" customHeight="1">
      <c r="A766" s="3"/>
      <c r="B766" s="7"/>
    </row>
    <row r="767" spans="1:2" ht="14.25" customHeight="1">
      <c r="A767" s="3"/>
      <c r="B767" s="7"/>
    </row>
    <row r="768" spans="1:2" ht="14.25" customHeight="1">
      <c r="A768" s="3"/>
      <c r="B768" s="7"/>
    </row>
    <row r="769" spans="1:2" ht="14.25" customHeight="1">
      <c r="A769" s="3"/>
      <c r="B769" s="7"/>
    </row>
    <row r="770" spans="1:2" ht="14.25" customHeight="1">
      <c r="A770" s="3"/>
      <c r="B770" s="7"/>
    </row>
    <row r="771" spans="1:2" ht="14.25" customHeight="1">
      <c r="A771" s="3"/>
      <c r="B771" s="7"/>
    </row>
    <row r="772" spans="1:2" ht="14.25" customHeight="1">
      <c r="A772" s="3"/>
      <c r="B772" s="7"/>
    </row>
    <row r="773" spans="1:2" ht="14.25" customHeight="1">
      <c r="A773" s="3"/>
      <c r="B773" s="7"/>
    </row>
    <row r="774" spans="1:2" ht="14.25" customHeight="1">
      <c r="A774" s="3"/>
      <c r="B774" s="7"/>
    </row>
    <row r="775" spans="1:2" ht="14.25" customHeight="1">
      <c r="A775" s="3"/>
      <c r="B775" s="7"/>
    </row>
    <row r="776" spans="1:2" ht="14.25" customHeight="1">
      <c r="A776" s="3"/>
      <c r="B776" s="7"/>
    </row>
    <row r="777" spans="1:2" ht="14.25" customHeight="1">
      <c r="A777" s="3"/>
      <c r="B777" s="7"/>
    </row>
    <row r="778" spans="1:2" ht="14.25" customHeight="1">
      <c r="A778" s="3"/>
      <c r="B778" s="7"/>
    </row>
    <row r="779" spans="1:2" ht="14.25" customHeight="1">
      <c r="A779" s="3"/>
      <c r="B779" s="7"/>
    </row>
    <row r="780" spans="1:2" ht="14.25" customHeight="1">
      <c r="A780" s="3"/>
      <c r="B780" s="7"/>
    </row>
    <row r="781" spans="1:2" ht="14.25" customHeight="1">
      <c r="A781" s="3"/>
      <c r="B781" s="7"/>
    </row>
    <row r="782" spans="1:2" ht="14.25" customHeight="1">
      <c r="A782" s="3"/>
      <c r="B782" s="7"/>
    </row>
    <row r="783" spans="1:2" ht="14.25" customHeight="1">
      <c r="A783" s="3"/>
      <c r="B783" s="7"/>
    </row>
    <row r="784" spans="1:2" ht="14.25" customHeight="1">
      <c r="A784" s="3"/>
      <c r="B784" s="7"/>
    </row>
    <row r="785" spans="1:2" ht="14.25" customHeight="1">
      <c r="A785" s="3"/>
      <c r="B785" s="7"/>
    </row>
    <row r="786" spans="1:2" ht="14.25" customHeight="1">
      <c r="A786" s="3"/>
      <c r="B786" s="7"/>
    </row>
    <row r="787" spans="1:2" ht="14.25" customHeight="1">
      <c r="A787" s="3"/>
      <c r="B787" s="7"/>
    </row>
    <row r="788" spans="1:2" ht="14.25" customHeight="1">
      <c r="A788" s="3"/>
      <c r="B788" s="7"/>
    </row>
    <row r="789" spans="1:2" ht="14.25" customHeight="1">
      <c r="A789" s="3"/>
      <c r="B789" s="7"/>
    </row>
    <row r="790" spans="1:2" ht="14.25" customHeight="1">
      <c r="A790" s="3"/>
      <c r="B790" s="7"/>
    </row>
    <row r="791" spans="1:2" ht="14.25" customHeight="1">
      <c r="A791" s="3"/>
      <c r="B791" s="7"/>
    </row>
    <row r="792" spans="1:2" ht="14.25" customHeight="1">
      <c r="A792" s="3"/>
      <c r="B792" s="7"/>
    </row>
    <row r="793" spans="1:2" ht="14.25" customHeight="1">
      <c r="A793" s="3"/>
      <c r="B793" s="7"/>
    </row>
    <row r="794" spans="1:2" ht="14.25" customHeight="1">
      <c r="A794" s="3"/>
      <c r="B794" s="7"/>
    </row>
    <row r="795" spans="1:2" ht="14.25" customHeight="1">
      <c r="A795" s="3"/>
      <c r="B795" s="7"/>
    </row>
    <row r="796" spans="1:2" ht="14.25" customHeight="1">
      <c r="A796" s="3"/>
      <c r="B796" s="7"/>
    </row>
    <row r="797" spans="1:2" ht="14.25" customHeight="1">
      <c r="A797" s="3"/>
      <c r="B797" s="7"/>
    </row>
    <row r="798" spans="1:2" ht="14.25" customHeight="1">
      <c r="A798" s="3"/>
      <c r="B798" s="7"/>
    </row>
    <row r="799" spans="1:2" ht="14.25" customHeight="1">
      <c r="A799" s="3"/>
      <c r="B799" s="7"/>
    </row>
    <row r="800" spans="1:2" ht="14.25" customHeight="1">
      <c r="A800" s="3"/>
      <c r="B800" s="7"/>
    </row>
    <row r="801" spans="1:2" ht="14.25" customHeight="1">
      <c r="A801" s="3"/>
      <c r="B801" s="7"/>
    </row>
    <row r="802" spans="1:2" ht="14.25" customHeight="1">
      <c r="A802" s="3"/>
      <c r="B802" s="7"/>
    </row>
    <row r="803" spans="1:2" ht="14.25" customHeight="1">
      <c r="A803" s="3"/>
      <c r="B803" s="7"/>
    </row>
    <row r="804" spans="1:2" ht="14.25" customHeight="1">
      <c r="A804" s="3"/>
      <c r="B804" s="7"/>
    </row>
    <row r="805" spans="1:2" ht="14.25" customHeight="1">
      <c r="A805" s="3"/>
      <c r="B805" s="7"/>
    </row>
    <row r="806" spans="1:2" ht="14.25" customHeight="1">
      <c r="A806" s="3"/>
      <c r="B806" s="7"/>
    </row>
    <row r="807" spans="1:2" ht="14.25" customHeight="1">
      <c r="A807" s="3"/>
      <c r="B807" s="7"/>
    </row>
    <row r="808" spans="1:2" ht="14.25" customHeight="1">
      <c r="A808" s="3"/>
      <c r="B808" s="7"/>
    </row>
    <row r="809" spans="1:2" ht="14.25" customHeight="1">
      <c r="A809" s="3"/>
      <c r="B809" s="7"/>
    </row>
    <row r="810" spans="1:2" ht="14.25" customHeight="1">
      <c r="A810" s="3"/>
      <c r="B810" s="7"/>
    </row>
    <row r="811" spans="1:2" ht="14.25" customHeight="1">
      <c r="A811" s="3"/>
      <c r="B811" s="7"/>
    </row>
    <row r="812" spans="1:2" ht="14.25" customHeight="1">
      <c r="A812" s="3"/>
      <c r="B812" s="7"/>
    </row>
    <row r="813" spans="1:2" ht="14.25" customHeight="1">
      <c r="A813" s="3"/>
      <c r="B813" s="7"/>
    </row>
    <row r="814" spans="1:2" ht="14.25" customHeight="1">
      <c r="A814" s="3"/>
      <c r="B814" s="7"/>
    </row>
    <row r="815" spans="1:2" ht="14.25" customHeight="1">
      <c r="A815" s="3"/>
      <c r="B815" s="7"/>
    </row>
    <row r="816" spans="1:2" ht="14.25" customHeight="1">
      <c r="A816" s="3"/>
      <c r="B816" s="7"/>
    </row>
    <row r="817" spans="1:2" ht="14.25" customHeight="1">
      <c r="A817" s="3"/>
      <c r="B817" s="7"/>
    </row>
    <row r="818" spans="1:2" ht="14.25" customHeight="1">
      <c r="A818" s="3"/>
      <c r="B818" s="7"/>
    </row>
    <row r="819" spans="1:2" ht="14.25" customHeight="1">
      <c r="A819" s="3"/>
      <c r="B819" s="7"/>
    </row>
    <row r="820" spans="1:2" ht="14.25" customHeight="1">
      <c r="A820" s="3"/>
      <c r="B820" s="7"/>
    </row>
    <row r="821" spans="1:2" ht="14.25" customHeight="1">
      <c r="A821" s="3"/>
      <c r="B821" s="7"/>
    </row>
    <row r="822" spans="1:2" ht="14.25" customHeight="1">
      <c r="A822" s="3"/>
      <c r="B822" s="7"/>
    </row>
    <row r="823" spans="1:2" ht="14.25" customHeight="1">
      <c r="A823" s="3"/>
      <c r="B823" s="7"/>
    </row>
    <row r="824" spans="1:2" ht="14.25" customHeight="1">
      <c r="A824" s="3"/>
      <c r="B824" s="7"/>
    </row>
    <row r="825" spans="1:2" ht="14.25" customHeight="1">
      <c r="A825" s="3"/>
      <c r="B825" s="7"/>
    </row>
    <row r="826" spans="1:2" ht="14.25" customHeight="1">
      <c r="A826" s="3"/>
      <c r="B826" s="7"/>
    </row>
    <row r="827" spans="1:2" ht="14.25" customHeight="1">
      <c r="A827" s="3"/>
      <c r="B827" s="7"/>
    </row>
    <row r="828" spans="1:2" ht="14.25" customHeight="1">
      <c r="A828" s="3"/>
      <c r="B828" s="7"/>
    </row>
    <row r="829" spans="1:2" ht="14.25" customHeight="1">
      <c r="A829" s="3"/>
      <c r="B829" s="7"/>
    </row>
    <row r="830" spans="1:2" ht="14.25" customHeight="1">
      <c r="A830" s="3"/>
      <c r="B830" s="7"/>
    </row>
    <row r="831" spans="1:2" ht="14.25" customHeight="1">
      <c r="A831" s="3"/>
      <c r="B831" s="7"/>
    </row>
    <row r="832" spans="1:2" ht="14.25" customHeight="1">
      <c r="A832" s="3"/>
      <c r="B832" s="7"/>
    </row>
    <row r="833" spans="1:2" ht="14.25" customHeight="1">
      <c r="A833" s="3"/>
      <c r="B833" s="7"/>
    </row>
    <row r="834" spans="1:2" ht="14.25" customHeight="1">
      <c r="A834" s="3"/>
      <c r="B834" s="7"/>
    </row>
    <row r="835" spans="1:2" ht="14.25" customHeight="1">
      <c r="A835" s="3"/>
      <c r="B835" s="7"/>
    </row>
    <row r="836" spans="1:2" ht="14.25" customHeight="1">
      <c r="A836" s="3"/>
      <c r="B836" s="7"/>
    </row>
    <row r="837" spans="1:2" ht="14.25" customHeight="1">
      <c r="A837" s="3"/>
      <c r="B837" s="7"/>
    </row>
    <row r="838" spans="1:2" ht="14.25" customHeight="1">
      <c r="A838" s="3"/>
      <c r="B838" s="7"/>
    </row>
    <row r="839" spans="1:2" ht="14.25" customHeight="1">
      <c r="A839" s="3"/>
      <c r="B839" s="7"/>
    </row>
    <row r="840" spans="1:2" ht="14.25" customHeight="1">
      <c r="A840" s="3"/>
      <c r="B840" s="7"/>
    </row>
    <row r="841" spans="1:2" ht="14.25" customHeight="1">
      <c r="A841" s="3"/>
      <c r="B841" s="7"/>
    </row>
    <row r="842" spans="1:2" ht="14.25" customHeight="1">
      <c r="A842" s="3"/>
      <c r="B842" s="7"/>
    </row>
    <row r="843" spans="1:2" ht="14.25" customHeight="1">
      <c r="A843" s="3"/>
      <c r="B843" s="7"/>
    </row>
    <row r="844" spans="1:2" ht="14.25" customHeight="1">
      <c r="A844" s="3"/>
      <c r="B844" s="7"/>
    </row>
    <row r="845" spans="1:2" ht="14.25" customHeight="1">
      <c r="A845" s="3"/>
      <c r="B845" s="7"/>
    </row>
    <row r="846" spans="1:2" ht="14.25" customHeight="1">
      <c r="A846" s="3"/>
      <c r="B846" s="7"/>
    </row>
    <row r="847" spans="1:2" ht="14.25" customHeight="1">
      <c r="A847" s="3"/>
      <c r="B847" s="7"/>
    </row>
    <row r="848" spans="1:2" ht="14.25" customHeight="1">
      <c r="A848" s="3"/>
      <c r="B848" s="7"/>
    </row>
    <row r="849" spans="1:2" ht="14.25" customHeight="1">
      <c r="A849" s="3"/>
      <c r="B849" s="7"/>
    </row>
    <row r="850" spans="1:2" ht="14.25" customHeight="1">
      <c r="A850" s="3"/>
      <c r="B850" s="7"/>
    </row>
    <row r="851" spans="1:2" ht="14.25" customHeight="1">
      <c r="A851" s="3"/>
      <c r="B851" s="7"/>
    </row>
    <row r="852" spans="1:2" ht="14.25" customHeight="1">
      <c r="A852" s="3"/>
      <c r="B852" s="7"/>
    </row>
    <row r="853" spans="1:2" ht="14.25" customHeight="1">
      <c r="A853" s="3"/>
      <c r="B853" s="7"/>
    </row>
    <row r="854" spans="1:2" ht="14.25" customHeight="1">
      <c r="A854" s="3"/>
      <c r="B854" s="7"/>
    </row>
    <row r="855" spans="1:2" ht="14.25" customHeight="1">
      <c r="A855" s="3"/>
      <c r="B855" s="7"/>
    </row>
    <row r="856" spans="1:2" ht="14.25" customHeight="1">
      <c r="A856" s="3"/>
      <c r="B856" s="7"/>
    </row>
    <row r="857" spans="1:2" ht="14.25" customHeight="1">
      <c r="A857" s="3"/>
      <c r="B857" s="7"/>
    </row>
    <row r="858" spans="1:2" ht="14.25" customHeight="1">
      <c r="A858" s="3"/>
      <c r="B858" s="7"/>
    </row>
    <row r="859" spans="1:2" ht="14.25" customHeight="1">
      <c r="A859" s="3"/>
      <c r="B859" s="7"/>
    </row>
    <row r="860" spans="1:2" ht="14.25" customHeight="1">
      <c r="A860" s="3"/>
      <c r="B860" s="7"/>
    </row>
    <row r="861" spans="1:2" ht="14.25" customHeight="1">
      <c r="A861" s="3"/>
      <c r="B861" s="7"/>
    </row>
    <row r="862" spans="1:2" ht="14.25" customHeight="1">
      <c r="A862" s="3"/>
      <c r="B862" s="7"/>
    </row>
    <row r="863" spans="1:2" ht="14.25" customHeight="1">
      <c r="A863" s="3"/>
      <c r="B863" s="7"/>
    </row>
    <row r="864" spans="1:2" ht="14.25" customHeight="1">
      <c r="A864" s="3"/>
      <c r="B864" s="7"/>
    </row>
    <row r="865" spans="1:2" ht="14.25" customHeight="1">
      <c r="A865" s="3"/>
      <c r="B865" s="7"/>
    </row>
    <row r="866" spans="1:2" ht="14.25" customHeight="1">
      <c r="A866" s="3"/>
      <c r="B866" s="7"/>
    </row>
    <row r="867" spans="1:2" ht="14.25" customHeight="1">
      <c r="A867" s="3"/>
      <c r="B867" s="7"/>
    </row>
    <row r="868" spans="1:2" ht="14.25" customHeight="1">
      <c r="A868" s="3"/>
      <c r="B868" s="7"/>
    </row>
    <row r="869" spans="1:2" ht="14.25" customHeight="1">
      <c r="A869" s="3"/>
      <c r="B869" s="7"/>
    </row>
    <row r="870" spans="1:2" ht="14.25" customHeight="1">
      <c r="A870" s="3"/>
      <c r="B870" s="7"/>
    </row>
    <row r="871" spans="1:2" ht="14.25" customHeight="1">
      <c r="A871" s="3"/>
      <c r="B871" s="7"/>
    </row>
    <row r="872" spans="1:2" ht="14.25" customHeight="1">
      <c r="A872" s="3"/>
      <c r="B872" s="7"/>
    </row>
    <row r="873" spans="1:2" ht="14.25" customHeight="1">
      <c r="A873" s="3"/>
      <c r="B873" s="7"/>
    </row>
    <row r="874" spans="1:2" ht="14.25" customHeight="1">
      <c r="A874" s="3"/>
      <c r="B874" s="7"/>
    </row>
    <row r="875" spans="1:2" ht="14.25" customHeight="1">
      <c r="A875" s="3"/>
      <c r="B875" s="7"/>
    </row>
    <row r="876" spans="1:2" ht="14.25" customHeight="1">
      <c r="A876" s="3"/>
      <c r="B876" s="7"/>
    </row>
    <row r="877" spans="1:2" ht="14.25" customHeight="1">
      <c r="A877" s="3"/>
      <c r="B877" s="7"/>
    </row>
    <row r="878" spans="1:2" ht="14.25" customHeight="1">
      <c r="A878" s="3"/>
      <c r="B878" s="7"/>
    </row>
    <row r="879" spans="1:2" ht="14.25" customHeight="1">
      <c r="A879" s="3"/>
      <c r="B879" s="7"/>
    </row>
    <row r="880" spans="1:2" ht="14.25" customHeight="1">
      <c r="A880" s="3"/>
      <c r="B880" s="7"/>
    </row>
    <row r="881" spans="1:2" ht="14.25" customHeight="1">
      <c r="A881" s="3"/>
      <c r="B881" s="7"/>
    </row>
    <row r="882" spans="1:2" ht="14.25" customHeight="1">
      <c r="A882" s="3"/>
      <c r="B882" s="7"/>
    </row>
    <row r="883" spans="1:2" ht="14.25" customHeight="1">
      <c r="A883" s="3"/>
      <c r="B883" s="7"/>
    </row>
    <row r="884" spans="1:2" ht="14.25" customHeight="1">
      <c r="A884" s="3"/>
      <c r="B884" s="7"/>
    </row>
    <row r="885" spans="1:2" ht="14.25" customHeight="1">
      <c r="A885" s="3"/>
      <c r="B885" s="7"/>
    </row>
    <row r="886" spans="1:2" ht="14.25" customHeight="1">
      <c r="A886" s="3"/>
      <c r="B886" s="7"/>
    </row>
    <row r="887" spans="1:2" ht="14.25" customHeight="1">
      <c r="A887" s="3"/>
      <c r="B887" s="7"/>
    </row>
    <row r="888" spans="1:2" ht="14.25" customHeight="1">
      <c r="A888" s="3"/>
      <c r="B888" s="7"/>
    </row>
    <row r="889" spans="1:2" ht="14.25" customHeight="1">
      <c r="A889" s="3"/>
      <c r="B889" s="7"/>
    </row>
    <row r="890" spans="1:2" ht="14.25" customHeight="1">
      <c r="A890" s="3"/>
      <c r="B890" s="7"/>
    </row>
    <row r="891" spans="1:2" ht="14.25" customHeight="1">
      <c r="A891" s="3"/>
      <c r="B891" s="7"/>
    </row>
    <row r="892" spans="1:2" ht="14.25" customHeight="1">
      <c r="A892" s="3"/>
      <c r="B892" s="7"/>
    </row>
    <row r="893" spans="1:2" ht="14.25" customHeight="1">
      <c r="A893" s="3"/>
      <c r="B893" s="7"/>
    </row>
    <row r="894" spans="1:2" ht="14.25" customHeight="1">
      <c r="A894" s="3"/>
      <c r="B894" s="7"/>
    </row>
    <row r="895" spans="1:2" ht="14.25" customHeight="1">
      <c r="A895" s="3"/>
      <c r="B895" s="7"/>
    </row>
    <row r="896" spans="1:2" ht="14.25" customHeight="1">
      <c r="A896" s="3"/>
      <c r="B896" s="7"/>
    </row>
    <row r="897" spans="1:2" ht="14.25" customHeight="1">
      <c r="A897" s="3"/>
      <c r="B897" s="7"/>
    </row>
    <row r="898" spans="1:2" ht="14.25" customHeight="1">
      <c r="A898" s="3"/>
      <c r="B898" s="7"/>
    </row>
    <row r="899" spans="1:2" ht="14.25" customHeight="1">
      <c r="A899" s="3"/>
      <c r="B899" s="7"/>
    </row>
    <row r="900" spans="1:2" ht="14.25" customHeight="1">
      <c r="A900" s="3"/>
      <c r="B900" s="7"/>
    </row>
    <row r="901" spans="1:2" ht="14.25" customHeight="1">
      <c r="A901" s="3"/>
      <c r="B901" s="7"/>
    </row>
    <row r="902" spans="1:2" ht="14.25" customHeight="1">
      <c r="A902" s="3"/>
      <c r="B902" s="7"/>
    </row>
    <row r="903" spans="1:2" ht="14.25" customHeight="1">
      <c r="A903" s="3"/>
      <c r="B903" s="7"/>
    </row>
    <row r="904" spans="1:2" ht="14.25" customHeight="1">
      <c r="A904" s="3"/>
      <c r="B904" s="7"/>
    </row>
    <row r="905" spans="1:2" ht="14.25" customHeight="1">
      <c r="A905" s="3"/>
      <c r="B905" s="7"/>
    </row>
    <row r="906" spans="1:2" ht="14.25" customHeight="1">
      <c r="A906" s="3"/>
      <c r="B906" s="7"/>
    </row>
    <row r="907" spans="1:2" ht="14.25" customHeight="1">
      <c r="A907" s="3"/>
      <c r="B907" s="7"/>
    </row>
    <row r="908" spans="1:2" ht="14.25" customHeight="1">
      <c r="A908" s="3"/>
      <c r="B908" s="7"/>
    </row>
    <row r="909" spans="1:2" ht="14.25" customHeight="1">
      <c r="A909" s="3"/>
      <c r="B909" s="7"/>
    </row>
    <row r="910" spans="1:2" ht="14.25" customHeight="1">
      <c r="A910" s="3"/>
      <c r="B910" s="7"/>
    </row>
    <row r="911" spans="1:2" ht="14.25" customHeight="1">
      <c r="A911" s="3"/>
      <c r="B911" s="7"/>
    </row>
    <row r="912" spans="1:2" ht="14.25" customHeight="1">
      <c r="A912" s="3"/>
      <c r="B912" s="7"/>
    </row>
    <row r="913" spans="1:2" ht="14.25" customHeight="1">
      <c r="A913" s="3"/>
      <c r="B913" s="7"/>
    </row>
    <row r="914" spans="1:2" ht="14.25" customHeight="1">
      <c r="A914" s="3"/>
      <c r="B914" s="7"/>
    </row>
    <row r="915" spans="1:2" ht="14.25" customHeight="1">
      <c r="A915" s="3"/>
      <c r="B915" s="7"/>
    </row>
    <row r="916" spans="1:2" ht="14.25" customHeight="1">
      <c r="A916" s="3"/>
      <c r="B916" s="7"/>
    </row>
    <row r="917" spans="1:2" ht="14.25" customHeight="1">
      <c r="A917" s="3"/>
      <c r="B917" s="7"/>
    </row>
    <row r="918" spans="1:2" ht="14.25" customHeight="1">
      <c r="A918" s="3"/>
      <c r="B918" s="7"/>
    </row>
    <row r="919" spans="1:2" ht="14.25" customHeight="1">
      <c r="A919" s="3"/>
      <c r="B919" s="7"/>
    </row>
    <row r="920" spans="1:2" ht="14.25" customHeight="1">
      <c r="A920" s="3"/>
      <c r="B920" s="7"/>
    </row>
    <row r="921" spans="1:2" ht="14.25" customHeight="1">
      <c r="A921" s="3"/>
      <c r="B921" s="7"/>
    </row>
    <row r="922" spans="1:2" ht="14.25" customHeight="1">
      <c r="A922" s="3"/>
      <c r="B922" s="7"/>
    </row>
    <row r="923" spans="1:2" ht="14.25" customHeight="1">
      <c r="A923" s="3"/>
      <c r="B923" s="7"/>
    </row>
    <row r="924" spans="1:2" ht="14.25" customHeight="1">
      <c r="A924" s="3"/>
      <c r="B924" s="7"/>
    </row>
    <row r="925" spans="1:2" ht="14.25" customHeight="1">
      <c r="A925" s="3"/>
      <c r="B925" s="7"/>
    </row>
    <row r="926" spans="1:2" ht="14.25" customHeight="1">
      <c r="A926" s="3"/>
      <c r="B926" s="7"/>
    </row>
    <row r="927" spans="1:2" ht="14.25" customHeight="1">
      <c r="A927" s="3"/>
      <c r="B927" s="7"/>
    </row>
    <row r="928" spans="1:2" ht="14.25" customHeight="1">
      <c r="A928" s="3"/>
      <c r="B928" s="7"/>
    </row>
    <row r="929" spans="1:2" ht="14.25" customHeight="1">
      <c r="A929" s="3"/>
      <c r="B929" s="7"/>
    </row>
    <row r="930" spans="1:2" ht="14.25" customHeight="1">
      <c r="A930" s="3"/>
      <c r="B930" s="7"/>
    </row>
    <row r="931" spans="1:2" ht="14.25" customHeight="1">
      <c r="A931" s="3"/>
      <c r="B931" s="7"/>
    </row>
    <row r="932" spans="1:2" ht="14.25" customHeight="1">
      <c r="A932" s="3"/>
      <c r="B932" s="7"/>
    </row>
    <row r="933" spans="1:2" ht="14.25" customHeight="1">
      <c r="A933" s="3"/>
      <c r="B933" s="7"/>
    </row>
    <row r="934" spans="1:2" ht="14.25" customHeight="1">
      <c r="A934" s="3"/>
      <c r="B934" s="7"/>
    </row>
    <row r="935" spans="1:2" ht="14.25" customHeight="1">
      <c r="A935" s="3"/>
      <c r="B935" s="7"/>
    </row>
    <row r="936" spans="1:2" ht="14.25" customHeight="1">
      <c r="A936" s="3"/>
      <c r="B936" s="7"/>
    </row>
    <row r="937" spans="1:2" ht="14.25" customHeight="1">
      <c r="A937" s="3"/>
      <c r="B937" s="7"/>
    </row>
    <row r="938" spans="1:2" ht="14.25" customHeight="1">
      <c r="A938" s="3"/>
      <c r="B938" s="7"/>
    </row>
    <row r="939" spans="1:2" ht="14.25" customHeight="1">
      <c r="A939" s="3"/>
      <c r="B939" s="7"/>
    </row>
    <row r="940" spans="1:2" ht="14.25" customHeight="1">
      <c r="A940" s="3"/>
      <c r="B940" s="7"/>
    </row>
    <row r="941" spans="1:2" ht="14.25" customHeight="1">
      <c r="A941" s="3"/>
      <c r="B941" s="7"/>
    </row>
    <row r="942" spans="1:2" ht="14.25" customHeight="1">
      <c r="A942" s="3"/>
      <c r="B942" s="7"/>
    </row>
    <row r="943" spans="1:2" ht="14.25" customHeight="1">
      <c r="A943" s="3"/>
      <c r="B943" s="7"/>
    </row>
    <row r="944" spans="1:2" ht="14.25" customHeight="1">
      <c r="A944" s="3"/>
      <c r="B944" s="7"/>
    </row>
    <row r="945" spans="1:2" ht="14.25" customHeight="1">
      <c r="A945" s="3"/>
      <c r="B945" s="7"/>
    </row>
    <row r="946" spans="1:2" ht="14.25" customHeight="1">
      <c r="A946" s="3"/>
      <c r="B946" s="7"/>
    </row>
    <row r="947" spans="1:2" ht="14.25" customHeight="1">
      <c r="A947" s="3"/>
      <c r="B947" s="7"/>
    </row>
    <row r="948" spans="1:2" ht="14.25" customHeight="1">
      <c r="A948" s="3"/>
      <c r="B948" s="7"/>
    </row>
    <row r="949" spans="1:2" ht="14.25" customHeight="1">
      <c r="A949" s="3"/>
      <c r="B949" s="7"/>
    </row>
    <row r="950" spans="1:2" ht="14.25" customHeight="1">
      <c r="A950" s="3"/>
      <c r="B950" s="7"/>
    </row>
    <row r="951" spans="1:2" ht="14.25" customHeight="1">
      <c r="A951" s="3"/>
      <c r="B951" s="7"/>
    </row>
    <row r="952" spans="1:2" ht="14.25" customHeight="1">
      <c r="A952" s="3"/>
      <c r="B952" s="7"/>
    </row>
    <row r="953" spans="1:2" ht="14.25" customHeight="1">
      <c r="A953" s="3"/>
      <c r="B953" s="7"/>
    </row>
    <row r="954" spans="1:2" ht="14.25" customHeight="1">
      <c r="A954" s="3"/>
      <c r="B954" s="7"/>
    </row>
    <row r="955" spans="1:2" ht="14.25" customHeight="1">
      <c r="A955" s="3"/>
      <c r="B955" s="7"/>
    </row>
    <row r="956" spans="1:2" ht="14.25" customHeight="1">
      <c r="A956" s="3"/>
      <c r="B956" s="7"/>
    </row>
    <row r="957" spans="1:2" ht="14.25" customHeight="1">
      <c r="A957" s="3"/>
      <c r="B957" s="7"/>
    </row>
    <row r="958" spans="1:2" ht="14.25" customHeight="1">
      <c r="A958" s="3"/>
      <c r="B958" s="7"/>
    </row>
    <row r="959" spans="1:2" ht="14.25" customHeight="1">
      <c r="A959" s="3"/>
      <c r="B959" s="7"/>
    </row>
    <row r="960" spans="1:2" ht="14.25" customHeight="1">
      <c r="A960" s="3"/>
      <c r="B960" s="7"/>
    </row>
    <row r="961" spans="1:2" ht="14.25" customHeight="1">
      <c r="A961" s="3"/>
      <c r="B961" s="7"/>
    </row>
    <row r="962" spans="1:2" ht="14.25" customHeight="1">
      <c r="A962" s="3"/>
      <c r="B962" s="7"/>
    </row>
    <row r="963" spans="1:2" ht="14.25" customHeight="1">
      <c r="A963" s="3"/>
      <c r="B963" s="7"/>
    </row>
    <row r="964" spans="1:2" ht="14.25" customHeight="1">
      <c r="A964" s="3"/>
      <c r="B964" s="7"/>
    </row>
    <row r="965" spans="1:2" ht="14.25" customHeight="1">
      <c r="A965" s="3"/>
      <c r="B965" s="7"/>
    </row>
    <row r="966" spans="1:2" ht="14.25" customHeight="1">
      <c r="A966" s="3"/>
      <c r="B966" s="7"/>
    </row>
    <row r="967" spans="1:2" ht="14.25" customHeight="1">
      <c r="A967" s="3"/>
      <c r="B967" s="7"/>
    </row>
    <row r="968" spans="1:2" ht="14.25" customHeight="1">
      <c r="A968" s="3"/>
      <c r="B968" s="7"/>
    </row>
    <row r="969" spans="1:2" ht="14.25" customHeight="1">
      <c r="A969" s="3"/>
      <c r="B969" s="7"/>
    </row>
    <row r="970" spans="1:2" ht="14.25" customHeight="1">
      <c r="A970" s="3"/>
      <c r="B970" s="7"/>
    </row>
    <row r="971" spans="1:2" ht="14.25" customHeight="1">
      <c r="A971" s="3"/>
      <c r="B971" s="7"/>
    </row>
    <row r="972" spans="1:2" ht="14.25" customHeight="1">
      <c r="A972" s="3"/>
      <c r="B972" s="7"/>
    </row>
    <row r="973" spans="1:2" ht="14.25" customHeight="1">
      <c r="A973" s="3"/>
      <c r="B973" s="7"/>
    </row>
    <row r="974" spans="1:2" ht="14.25" customHeight="1">
      <c r="A974" s="3"/>
      <c r="B974" s="7"/>
    </row>
    <row r="975" spans="1:2" ht="14.25" customHeight="1">
      <c r="A975" s="3"/>
      <c r="B975" s="7"/>
    </row>
    <row r="976" spans="1:2" ht="14.25" customHeight="1">
      <c r="A976" s="3"/>
      <c r="B976" s="7"/>
    </row>
    <row r="977" spans="1:2" ht="14.25" customHeight="1">
      <c r="A977" s="3"/>
      <c r="B977" s="7"/>
    </row>
    <row r="978" spans="1:2" ht="14.25" customHeight="1">
      <c r="A978" s="3"/>
      <c r="B978" s="7"/>
    </row>
    <row r="979" spans="1:2" ht="14.25" customHeight="1">
      <c r="A979" s="3"/>
      <c r="B979" s="7"/>
    </row>
    <row r="980" spans="1:2" ht="14.25" customHeight="1">
      <c r="A980" s="3"/>
      <c r="B980" s="7"/>
    </row>
    <row r="981" spans="1:2" ht="14.25" customHeight="1">
      <c r="A981" s="3"/>
      <c r="B981" s="7"/>
    </row>
    <row r="982" spans="1:2" ht="14.25" customHeight="1">
      <c r="A982" s="3"/>
      <c r="B982" s="7"/>
    </row>
    <row r="983" spans="1:2" ht="14.25" customHeight="1">
      <c r="A983" s="3"/>
      <c r="B983" s="7"/>
    </row>
    <row r="984" spans="1:2" ht="14.25" customHeight="1">
      <c r="A984" s="3"/>
      <c r="B984" s="7"/>
    </row>
    <row r="985" spans="1:2" ht="14.25" customHeight="1">
      <c r="A985" s="3"/>
      <c r="B985" s="7"/>
    </row>
    <row r="986" spans="1:2" ht="14.25" customHeight="1">
      <c r="A986" s="3"/>
      <c r="B986" s="7"/>
    </row>
    <row r="987" spans="1:2" ht="14.25" customHeight="1">
      <c r="A987" s="3"/>
      <c r="B987" s="7"/>
    </row>
    <row r="988" spans="1:2" ht="14.25" customHeight="1">
      <c r="A988" s="3"/>
      <c r="B988" s="7"/>
    </row>
    <row r="989" spans="1:2" ht="14.25" customHeight="1">
      <c r="A989" s="3"/>
      <c r="B989" s="7"/>
    </row>
    <row r="990" spans="1:2" ht="14.25" customHeight="1">
      <c r="A990" s="3"/>
      <c r="B990" s="7"/>
    </row>
    <row r="991" spans="1:2" ht="14.25" customHeight="1">
      <c r="A991" s="3"/>
      <c r="B991" s="7"/>
    </row>
    <row r="992" spans="1:2" ht="14.25" customHeight="1">
      <c r="A992" s="3"/>
      <c r="B992" s="7"/>
    </row>
    <row r="993" spans="1:2" ht="14.25" customHeight="1">
      <c r="A993" s="3"/>
      <c r="B993" s="7"/>
    </row>
    <row r="994" spans="1:2" ht="14.25" customHeight="1">
      <c r="A994" s="3"/>
      <c r="B994" s="7"/>
    </row>
    <row r="995" spans="1:2" ht="14.25" customHeight="1">
      <c r="A995" s="3"/>
      <c r="B995" s="7"/>
    </row>
    <row r="996" spans="1:2" ht="14.25" customHeight="1">
      <c r="A996" s="3"/>
      <c r="B996" s="7"/>
    </row>
    <row r="997" spans="1:2" ht="14.25" customHeight="1">
      <c r="A997" s="3"/>
      <c r="B997" s="7"/>
    </row>
    <row r="998" spans="1:2" ht="14.25" customHeight="1">
      <c r="A998" s="3"/>
      <c r="B998" s="7"/>
    </row>
    <row r="999" spans="1:2" ht="14.25" customHeight="1">
      <c r="A999" s="3"/>
      <c r="B999" s="7"/>
    </row>
    <row r="1000" spans="1:2" ht="14.25" customHeight="1">
      <c r="A1000" s="3"/>
      <c r="B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נטלי ויצמן</cp:lastModifiedBy>
  <dcterms:created xsi:type="dcterms:W3CDTF">2025-01-08T08:03:56Z</dcterms:created>
  <dcterms:modified xsi:type="dcterms:W3CDTF">2025-01-08T19:10:27Z</dcterms:modified>
</cp:coreProperties>
</file>