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ra\Downloads\"/>
    </mc:Choice>
  </mc:AlternateContent>
  <xr:revisionPtr revIDLastSave="0" documentId="13_ncr:1_{FB53E0F5-85C4-4504-B02A-69710D93864B}" xr6:coauthVersionLast="47" xr6:coauthVersionMax="47" xr10:uidLastSave="{00000000-0000-0000-0000-000000000000}"/>
  <bookViews>
    <workbookView xWindow="-110" yWindow="-110" windowWidth="19420" windowHeight="10300" activeTab="1" xr2:uid="{F02B62C6-870D-4CBC-A321-045443B14C94}"/>
  </bookViews>
  <sheets>
    <sheet name="ספטמבר 9" sheetId="1" r:id="rId1"/>
    <sheet name="סעיף הוצאות" sheetId="2" r:id="rId2"/>
  </sheets>
  <externalReferences>
    <externalReference r:id="rId3"/>
  </externalReferences>
  <definedNames>
    <definedName name="_xlnm._FilterDatabase" localSheetId="0" hidden="1">'ספטמבר 9'!$B$3:$F$105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9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4" i="1"/>
  <c r="J32" i="1"/>
  <c r="J19" i="1" s="1"/>
  <c r="O24" i="1"/>
  <c r="S21" i="1" s="1"/>
  <c r="S15" i="1"/>
  <c r="S14" i="1"/>
  <c r="S13" i="1"/>
  <c r="O13" i="1"/>
  <c r="S18" i="1" s="1"/>
  <c r="S12" i="1"/>
  <c r="S11" i="1"/>
  <c r="S10" i="1"/>
  <c r="K19" i="1" l="1"/>
  <c r="L19" i="1" s="1"/>
  <c r="J20" i="1"/>
  <c r="S4" i="1"/>
  <c r="K5" i="1"/>
  <c r="L5" i="1" s="1"/>
  <c r="K10" i="1"/>
  <c r="L10" i="1" s="1"/>
  <c r="K17" i="1"/>
  <c r="L17" i="1" s="1"/>
  <c r="K4" i="1"/>
  <c r="L4" i="1" s="1"/>
  <c r="K8" i="1"/>
  <c r="L8" i="1" s="1"/>
  <c r="K11" i="1"/>
  <c r="L11" i="1" s="1"/>
  <c r="K13" i="1"/>
  <c r="K14" i="1"/>
  <c r="L14" i="1" s="1"/>
  <c r="K18" i="1"/>
  <c r="L18" i="1" s="1"/>
  <c r="K7" i="1"/>
  <c r="L7" i="1" s="1"/>
  <c r="K12" i="1"/>
  <c r="L12" i="1" s="1"/>
  <c r="K15" i="1"/>
  <c r="L15" i="1" s="1"/>
  <c r="K6" i="1"/>
  <c r="L6" i="1" s="1"/>
  <c r="K9" i="1"/>
  <c r="L9" i="1" s="1"/>
  <c r="K16" i="1"/>
  <c r="L16" i="1" s="1"/>
  <c r="N27" i="1"/>
  <c r="L13" i="1" l="1"/>
  <c r="L20" i="1" s="1"/>
  <c r="S6" i="1"/>
  <c r="S7" i="1" s="1"/>
  <c r="K20" i="1"/>
  <c r="S20" i="1" s="1"/>
  <c r="S22" i="1" s="1"/>
</calcChain>
</file>

<file path=xl/sharedStrings.xml><?xml version="1.0" encoding="utf-8"?>
<sst xmlns="http://schemas.openxmlformats.org/spreadsheetml/2006/main" count="576" uniqueCount="297">
  <si>
    <t>פירוט הוצאות משתנות</t>
  </si>
  <si>
    <t>הוצאות משתנות חודשי</t>
  </si>
  <si>
    <t xml:space="preserve">הכנסות </t>
  </si>
  <si>
    <t>סיכום מעשר</t>
  </si>
  <si>
    <t>תאריך</t>
  </si>
  <si>
    <t>תיאור</t>
  </si>
  <si>
    <t>סכום</t>
  </si>
  <si>
    <t>סעיף תוצאתי</t>
  </si>
  <si>
    <t>אמצעי תשלום</t>
  </si>
  <si>
    <t>הערות</t>
  </si>
  <si>
    <t>סוג</t>
  </si>
  <si>
    <t>סכום להוצאה</t>
  </si>
  <si>
    <t>סכום בפועל</t>
  </si>
  <si>
    <t>יתרה</t>
  </si>
  <si>
    <t>יתרה קודמת</t>
  </si>
  <si>
    <t>אוכל</t>
  </si>
  <si>
    <t>חוב הכנסות</t>
  </si>
  <si>
    <t>ביגוד</t>
  </si>
  <si>
    <t>קבועות</t>
  </si>
  <si>
    <t>גז</t>
  </si>
  <si>
    <t>חודשי</t>
  </si>
  <si>
    <t>דלק</t>
  </si>
  <si>
    <t xml:space="preserve">סה"כ </t>
  </si>
  <si>
    <t>הוצאות מיוחדות</t>
  </si>
  <si>
    <t>השכרה רכב</t>
  </si>
  <si>
    <t>סיכום אמצאי תשלום</t>
  </si>
  <si>
    <t>חגים</t>
  </si>
  <si>
    <t>דיירקט</t>
  </si>
  <si>
    <t>טיולים</t>
  </si>
  <si>
    <t>מזומן</t>
  </si>
  <si>
    <t>כללי</t>
  </si>
  <si>
    <t>אשראי</t>
  </si>
  <si>
    <t>מעשר</t>
  </si>
  <si>
    <t>סה"כ</t>
  </si>
  <si>
    <t>הו"ק</t>
  </si>
  <si>
    <t>נסיעות</t>
  </si>
  <si>
    <t>העברה</t>
  </si>
  <si>
    <t>צדקה</t>
  </si>
  <si>
    <t>ללא מעשר / יתרות / העברות</t>
  </si>
  <si>
    <t>זיכוי</t>
  </si>
  <si>
    <t>תרופות</t>
  </si>
  <si>
    <t>קופת חולים</t>
  </si>
  <si>
    <t>סה"כ יתרה חודשית</t>
  </si>
  <si>
    <t>הכנסה</t>
  </si>
  <si>
    <t>הוצאה</t>
  </si>
  <si>
    <t>יתרות</t>
  </si>
  <si>
    <t>הוצאות קבועות</t>
  </si>
  <si>
    <t>סעיף</t>
  </si>
  <si>
    <t>תשלומים</t>
  </si>
  <si>
    <t>שכירות</t>
  </si>
  <si>
    <t>חשמל וכו'</t>
  </si>
  <si>
    <t>סה"כ עו"ש חודשי</t>
  </si>
  <si>
    <t>- רווחה קהילתית בעמ</t>
  </si>
  <si>
    <t>- שיווק תוצרת חקלאית</t>
  </si>
  <si>
    <t>(נדרים פלוס (ער</t>
  </si>
  <si>
    <t>)גיא הקונדטוריה )ג.ג</t>
  </si>
  <si>
    <t>2 פוקס ממילא</t>
  </si>
  <si>
    <t>ALIEXPRESS</t>
  </si>
  <si>
    <t>ALIEXPRESS.COM</t>
  </si>
  <si>
    <t>AMZN Mktp US</t>
  </si>
  <si>
    <t>AMZN Mktp US*I469J2Y33</t>
  </si>
  <si>
    <t>GOOGLE *Google Storage</t>
  </si>
  <si>
    <t>H - מאצ' ריטייל בעמ</t>
  </si>
  <si>
    <t>NEXT DIRECTORY</t>
  </si>
  <si>
    <t>PAYPAL *EBAY ABHALILES</t>
  </si>
  <si>
    <t>PAYPAL *EBAY USLUX</t>
  </si>
  <si>
    <t>WWW.ALIEXPRESS.COM</t>
  </si>
  <si>
    <t>XOB ELZZUP</t>
  </si>
  <si>
    <t>אדיר גז</t>
  </si>
  <si>
    <t>אוצר הטבע</t>
  </si>
  <si>
    <t>אורבן קופיקס בעמ</t>
  </si>
  <si>
    <t>אורבן קופיקס בעמ יפ</t>
  </si>
  <si>
    <t>אורבניקה -מלחה-גמא</t>
  </si>
  <si>
    <t>אושר עד בית שמש</t>
  </si>
  <si>
    <t>אחוזות החוף חניון בית האצ</t>
  </si>
  <si>
    <t>איקאה-מסעדות נתניה</t>
  </si>
  <si>
    <t>איקאה מסעדות ראשלצ</t>
  </si>
  <si>
    <t>איקאה נתניה</t>
  </si>
  <si>
    <t>איקאה ראשלצ</t>
  </si>
  <si>
    <t>אלון חוצה ישראל-מול מערב</t>
  </si>
  <si>
    <t>אנגל שערי צדק</t>
  </si>
  <si>
    <t>אפרודיטה ביג פאשן בי</t>
  </si>
  <si>
    <t>באר הפרשה</t>
  </si>
  <si>
    <t>בזאר שטראוס-צמרת</t>
  </si>
  <si>
    <t>בי דראגסטורס בית חולים שערי צדק ירושלים</t>
  </si>
  <si>
    <t>ביצים</t>
  </si>
  <si>
    <t>בית הכנסת יחל ישראל</t>
  </si>
  <si>
    <t>בית מרקחת</t>
  </si>
  <si>
    <t>בית מרקחת עלית</t>
  </si>
  <si>
    <t>ברכת הארץ</t>
  </si>
  <si>
    <t>גבות</t>
  </si>
  <si>
    <t>גולד ג'ים</t>
  </si>
  <si>
    <t>גיא הקונדטוריה (ג.ג) בע"מ</t>
  </si>
  <si>
    <t>גפנר מודיעין עילית</t>
  </si>
  <si>
    <t>גרליץ איכות בעמ</t>
  </si>
  <si>
    <t>דמי כרטיס</t>
  </si>
  <si>
    <t>דמי כרטיס /הנפקה</t>
  </si>
  <si>
    <t>דרימס</t>
  </si>
  <si>
    <t>הדס</t>
  </si>
  <si>
    <t>הודיה</t>
  </si>
  <si>
    <t>הכל בו בלומנטל-הרץ ב</t>
  </si>
  <si>
    <t>המאפית</t>
  </si>
  <si>
    <t>המוסד לביטוח לאומי</t>
  </si>
  <si>
    <t>השבועון לבית היהודי</t>
  </si>
  <si>
    <t>וייז</t>
  </si>
  <si>
    <t>ועד הרבנים</t>
  </si>
  <si>
    <t>זארה גינדי תל אביב</t>
  </si>
  <si>
    <t>זול בשפע מודיעין-צמר</t>
  </si>
  <si>
    <t>זינגר המרכז לבית</t>
  </si>
  <si>
    <t>זיסלק רמות</t>
  </si>
  <si>
    <t>חד פעמי</t>
  </si>
  <si>
    <t>חניון קרתא ירושלים</t>
  </si>
  <si>
    <t>טו קאר השכרת רכב בע</t>
  </si>
  <si>
    <t>טו קאר השכרת רכב בע"מ - מ</t>
  </si>
  <si>
    <t>טייץ</t>
  </si>
  <si>
    <t>טלזר 019 שירותי</t>
  </si>
  <si>
    <t>טלית סנטר יו בעמ-צמ</t>
  </si>
  <si>
    <t>טלפוטו</t>
  </si>
  <si>
    <t>יורו סטוק</t>
  </si>
  <si>
    <t>ימבלון</t>
  </si>
  <si>
    <t>יפה נוף פלדהיים (בית</t>
  </si>
  <si>
    <t>יריד הצעצועים-צמרת</t>
  </si>
  <si>
    <t>ירקות</t>
  </si>
  <si>
    <t>יש חסד קריית ספר</t>
  </si>
  <si>
    <t>ישיבת באר התורה</t>
  </si>
  <si>
    <t>כביש 6</t>
  </si>
  <si>
    <t>כולל הכשרת רבני</t>
  </si>
  <si>
    <t>כיפה</t>
  </si>
  <si>
    <t>כנסת יצחק קרית</t>
  </si>
  <si>
    <t>כשר קאר</t>
  </si>
  <si>
    <t>לידר</t>
  </si>
  <si>
    <t>לידר קרית ספר</t>
  </si>
  <si>
    <t>מ ש ג ב</t>
  </si>
  <si>
    <t>מ.נ ירק בריאות עלה ק</t>
  </si>
  <si>
    <t>מאפה נאמן</t>
  </si>
  <si>
    <t>מאפיית ברמן ירושלים</t>
  </si>
  <si>
    <t>מאפיית הודיה</t>
  </si>
  <si>
    <t>מאפית אנג'ל כ.נשרים</t>
  </si>
  <si>
    <t>מאריש פיצה בע"מ</t>
  </si>
  <si>
    <t>מולטי לד בעמ</t>
  </si>
  <si>
    <t>מונית</t>
  </si>
  <si>
    <t>מייקארט</t>
  </si>
  <si>
    <t>מילגם - שיכון</t>
  </si>
  <si>
    <t>מיני מחניודה</t>
  </si>
  <si>
    <t>מינימרקט גלידות ירוש</t>
  </si>
  <si>
    <t>מכבסת מר כובס</t>
  </si>
  <si>
    <t>מלכות</t>
  </si>
  <si>
    <t>מנגו- ממילא</t>
  </si>
  <si>
    <t>מעל למצופה יצירה בע</t>
  </si>
  <si>
    <t>מעל למצופה יצירה בעמ</t>
  </si>
  <si>
    <t>מפעל הפיס ירושלים אמ</t>
  </si>
  <si>
    <t>מפעל חסד מרכזי יד תומך ע"</t>
  </si>
  <si>
    <t>מקוה</t>
  </si>
  <si>
    <t>מקס-לאומיקארד</t>
  </si>
  <si>
    <t>מרכז הגלידה/שיווק אר</t>
  </si>
  <si>
    <t>מרכז החשמל</t>
  </si>
  <si>
    <t>מרכז הצדקה ער</t>
  </si>
  <si>
    <t>מרכז התורה רחוב</t>
  </si>
  <si>
    <t>משכן התכלת - באר שבע</t>
  </si>
  <si>
    <t>משנת יוסף</t>
  </si>
  <si>
    <t>מתן בסתר קרית ספר</t>
  </si>
  <si>
    <t>מתנ"ס מודיעין עילית</t>
  </si>
  <si>
    <t>מתנה</t>
  </si>
  <si>
    <t>נדרים פלוס</t>
  </si>
  <si>
    <t>נטפרי</t>
  </si>
  <si>
    <t>נתיב החסד-אבני נזר</t>
  </si>
  <si>
    <t>נתיב החסד-חפץ חיים</t>
  </si>
  <si>
    <t>נתיב החסד-נתיבות משפ</t>
  </si>
  <si>
    <t>נתיב החסד סופר חסד ב</t>
  </si>
  <si>
    <t>סאם ביגל גאולה בעמ</t>
  </si>
  <si>
    <t>סוויט שהכל</t>
  </si>
  <si>
    <t>סונול סמדר</t>
  </si>
  <si>
    <t>סופר בני תורה</t>
  </si>
  <si>
    <t>סופר פארם קניון מודי</t>
  </si>
  <si>
    <t>סופרגז לבית בעמ</t>
  </si>
  <si>
    <t>סופרפארם קניון מודיעין</t>
  </si>
  <si>
    <t>סיום</t>
  </si>
  <si>
    <t>סים</t>
  </si>
  <si>
    <t>סמארט פלייס בעמ</t>
  </si>
  <si>
    <t>ספר</t>
  </si>
  <si>
    <t>ספרי אור החיים</t>
  </si>
  <si>
    <t>ספרי בית הכנסת</t>
  </si>
  <si>
    <t>ספרינט מוטורוס בע"מ - כנ</t>
  </si>
  <si>
    <t>עולם הממתקים שערי צדק</t>
  </si>
  <si>
    <t>עזר מציון הוראות קבע</t>
  </si>
  <si>
    <t>עזרה ואחוה ברכפלד</t>
  </si>
  <si>
    <t>עלי כותרת</t>
  </si>
  <si>
    <t>עלי שיח</t>
  </si>
  <si>
    <t>עמותת חבצלת השרון מו</t>
  </si>
  <si>
    <t>ענין חדש</t>
  </si>
  <si>
    <t>ערבים- קרנות לאלמנות</t>
  </si>
  <si>
    <t>פ.אייבורי מחשבים - צמרת מ</t>
  </si>
  <si>
    <t>פאה</t>
  </si>
  <si>
    <t>פוקס ביג מודיעין</t>
  </si>
  <si>
    <t>פוקס גינדי תל אביב</t>
  </si>
  <si>
    <t>פוקס הום בילו</t>
  </si>
  <si>
    <t>פוקס הום רמות</t>
  </si>
  <si>
    <t>פיצה אלקיים</t>
  </si>
  <si>
    <t>פיצה שמש- קריית ספר</t>
  </si>
  <si>
    <t>פלאפל קסם</t>
  </si>
  <si>
    <t>פעמי סנטר</t>
  </si>
  <si>
    <t>פרפקט קוסמטיקה ובישו</t>
  </si>
  <si>
    <t>צילדרנס פלייס בילו</t>
  </si>
  <si>
    <t>צרכניית יסודות</t>
  </si>
  <si>
    <t>קווים תחבורה ציבורית</t>
  </si>
  <si>
    <t>קופ'ח מאוחדת</t>
  </si>
  <si>
    <t>קופ"ח מאוחדת בית מרקחת קר</t>
  </si>
  <si>
    <t>קופה של צדקה עזרה וח</t>
  </si>
  <si>
    <t>קופונופש מועדון חברים</t>
  </si>
  <si>
    <t>קופח מאוחדת-בימק ק</t>
  </si>
  <si>
    <t>קופי בייגל הרובע</t>
  </si>
  <si>
    <t>קופת העיר עי נדרים</t>
  </si>
  <si>
    <t>קופת צדקה רמת בית שמ</t>
  </si>
  <si>
    <t>קידי שיק - קסם מודיע</t>
  </si>
  <si>
    <t>קידישיק</t>
  </si>
  <si>
    <t>קליית בראשית</t>
  </si>
  <si>
    <t>קליית בראשית - מודיע</t>
  </si>
  <si>
    <t>קליית בראשית - מודיעין עי</t>
  </si>
  <si>
    <t>קניון העיר תל אביב</t>
  </si>
  <si>
    <t>קפה גרג גינדי תל אביב</t>
  </si>
  <si>
    <t>קפה גרג ממילא ירושלי</t>
  </si>
  <si>
    <t>קצפת</t>
  </si>
  <si>
    <t>קרנות קרית ספר</t>
  </si>
  <si>
    <t>רב קו</t>
  </si>
  <si>
    <t>רב קו אונליין</t>
  </si>
  <si>
    <t>ריספקט - חבילס</t>
  </si>
  <si>
    <t>רש אר בע"מ</t>
  </si>
  <si>
    <t>רשות הדואר-רכישת מוצר דאר</t>
  </si>
  <si>
    <t>שולחן ערוך ח"פ</t>
  </si>
  <si>
    <t>שולחן ערוך חפ</t>
  </si>
  <si>
    <t>שופרסל יש חסד מודיעי</t>
  </si>
  <si>
    <t>שופרסל יש חסד קריית</t>
  </si>
  <si>
    <t>שוק השקל</t>
  </si>
  <si>
    <t>שושי נוימן</t>
  </si>
  <si>
    <t>שח מט כלים חד פעמיים</t>
  </si>
  <si>
    <t>שיווק ביצי משק</t>
  </si>
  <si>
    <t>שמור</t>
  </si>
  <si>
    <t>תמונה ושלט</t>
  </si>
  <si>
    <t>תמרה אל בי</t>
  </si>
  <si>
    <t>תפארת ציון</t>
  </si>
  <si>
    <t>Hַ&amp;M</t>
  </si>
  <si>
    <t>אלוורה</t>
  </si>
  <si>
    <t>בר כל</t>
  </si>
  <si>
    <t>גלידה</t>
  </si>
  <si>
    <t>גפנר</t>
  </si>
  <si>
    <t>יש חסד</t>
  </si>
  <si>
    <t>מאוחדת</t>
  </si>
  <si>
    <t>נתיב החסד</t>
  </si>
  <si>
    <t>פוקס</t>
  </si>
  <si>
    <t>פטיפורים</t>
  </si>
  <si>
    <t>שחמט</t>
  </si>
  <si>
    <t>קופ"ח מאוחדת</t>
  </si>
  <si>
    <t>נעלי הקרייה</t>
  </si>
  <si>
    <t>בטר אנד דיפרנט בעמ</t>
  </si>
  <si>
    <t>סנטר ליין</t>
  </si>
  <si>
    <t>יופיי אלקיים פרסום ו</t>
  </si>
  <si>
    <t>מכירת הביגוד מיר</t>
  </si>
  <si>
    <t>פיצה ירושלים</t>
  </si>
  <si>
    <t>מסכות</t>
  </si>
  <si>
    <t>אר.אל אינטרנט ורשתות</t>
  </si>
  <si>
    <t>שקולניק יעקב</t>
  </si>
  <si>
    <t>אופטיקה ערבים</t>
  </si>
  <si>
    <t>גוניור מ טורם</t>
  </si>
  <si>
    <t>שיווק תוצרת חקלאית</t>
  </si>
  <si>
    <t>הכלבו לשבת</t>
  </si>
  <si>
    <t>רכב</t>
  </si>
  <si>
    <t>זיכוי שויגי</t>
  </si>
  <si>
    <t>זיכוי משה</t>
  </si>
  <si>
    <t>שחר</t>
  </si>
  <si>
    <t>אר.אל אינטרנט ורשתות בעמ</t>
  </si>
  <si>
    <t>שאול תמרוקים-רמות</t>
  </si>
  <si>
    <t>מזל חזוט ירושלים</t>
  </si>
  <si>
    <t>הכל בו בלומנטל-הרץ בע"מ</t>
  </si>
  <si>
    <t>אופנת שלאגר</t>
  </si>
  <si>
    <t>פרפקט</t>
  </si>
  <si>
    <t>המרכז לבית ולבניין</t>
  </si>
  <si>
    <t>שהכל</t>
  </si>
  <si>
    <t>כלי זול</t>
  </si>
  <si>
    <t>הפנינג</t>
  </si>
  <si>
    <t>נעלי דינו</t>
  </si>
  <si>
    <t>פינת הגלידה בני ברק</t>
  </si>
  <si>
    <t>ניו בייסיק</t>
  </si>
  <si>
    <t>זויה אופנה בני ברק</t>
  </si>
  <si>
    <t>נעלי יוניק</t>
  </si>
  <si>
    <t>פיצה מקס פלוס</t>
  </si>
  <si>
    <t>אורבן קופיקס בני ברק</t>
  </si>
  <si>
    <t>CHEMISE</t>
  </si>
  <si>
    <t>שקל ועוד</t>
  </si>
  <si>
    <t>מוסדות רצופות</t>
  </si>
  <si>
    <t>למען אחי</t>
  </si>
  <si>
    <t>ברקת חד פעמי</t>
  </si>
  <si>
    <t>רמזור</t>
  </si>
  <si>
    <t>לבבות</t>
  </si>
  <si>
    <t>ערבים - קרנות לאלמנו</t>
  </si>
  <si>
    <t>א.ל 1 אופנה בעמ</t>
  </si>
  <si>
    <t>איקאה אשתאול</t>
  </si>
  <si>
    <t>איקאה-ריהוט ועיצוב הבית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</si>
</sst>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₪&quot;\ * #,##0.00_ ;_ &quot;₪&quot;\ * \-#,##0.00_ ;_ &quot;₪&quot;\ * &quot;-&quot;??_ ;_ @_ "/>
    <numFmt numFmtId="164" formatCode="&quot;₪&quot;\ #,##0.00"/>
    <numFmt numFmtId="165" formatCode="&quot;₪&quot;\ #,##0"/>
    <numFmt numFmtId="166" formatCode="0.0"/>
  </numFmts>
  <fonts count="16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i/>
      <sz val="14"/>
      <color theme="1"/>
      <name val="Arial"/>
      <family val="2"/>
      <scheme val="minor"/>
    </font>
    <font>
      <b/>
      <i/>
      <sz val="14"/>
      <color theme="0"/>
      <name val="Arial"/>
      <family val="2"/>
      <scheme val="minor"/>
    </font>
    <font>
      <b/>
      <i/>
      <sz val="12"/>
      <color theme="0"/>
      <name val="Arial"/>
      <family val="2"/>
      <scheme val="minor"/>
    </font>
    <font>
      <b/>
      <sz val="12"/>
      <color rgb="FF0070C0"/>
      <name val="Arial"/>
      <family val="2"/>
    </font>
    <font>
      <b/>
      <sz val="11"/>
      <color theme="1"/>
      <name val="Arial"/>
      <family val="2"/>
      <scheme val="minor"/>
    </font>
    <font>
      <b/>
      <i/>
      <sz val="11"/>
      <color theme="0"/>
      <name val="Arial"/>
      <family val="2"/>
      <scheme val="minor"/>
    </font>
    <font>
      <sz val="10"/>
      <name val="Arial"/>
    </font>
    <font>
      <sz val="12"/>
      <color indexed="56"/>
      <name val="Arial"/>
      <family val="2"/>
    </font>
    <font>
      <b/>
      <i/>
      <sz val="12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CCCCFF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indexed="64"/>
      </right>
      <top style="thin">
        <color theme="0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10" fillId="0" borderId="0"/>
  </cellStyleXfs>
  <cellXfs count="136">
    <xf numFmtId="0" fontId="0" fillId="0" borderId="0" xfId="0"/>
    <xf numFmtId="0" fontId="0" fillId="3" borderId="0" xfId="0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8" fillId="4" borderId="5" xfId="0" applyFont="1" applyFill="1" applyBorder="1" applyAlignment="1">
      <alignment horizontal="right"/>
    </xf>
    <xf numFmtId="0" fontId="8" fillId="4" borderId="6" xfId="0" applyFont="1" applyFill="1" applyBorder="1"/>
    <xf numFmtId="164" fontId="8" fillId="4" borderId="6" xfId="0" applyNumberFormat="1" applyFont="1" applyFill="1" applyBorder="1"/>
    <xf numFmtId="0" fontId="8" fillId="4" borderId="7" xfId="0" applyFont="1" applyFill="1" applyBorder="1"/>
    <xf numFmtId="0" fontId="6" fillId="5" borderId="8" xfId="2" applyFont="1" applyFill="1" applyBorder="1" applyAlignment="1">
      <alignment horizontal="center"/>
    </xf>
    <xf numFmtId="0" fontId="9" fillId="5" borderId="9" xfId="2" applyFont="1" applyFill="1" applyBorder="1" applyAlignment="1">
      <alignment horizontal="center"/>
    </xf>
    <xf numFmtId="0" fontId="6" fillId="5" borderId="10" xfId="2" applyFont="1" applyFill="1" applyBorder="1" applyAlignment="1">
      <alignment horizontal="center"/>
    </xf>
    <xf numFmtId="0" fontId="3" fillId="2" borderId="2" xfId="3" applyBorder="1" applyAlignment="1">
      <alignment horizontal="center"/>
    </xf>
    <xf numFmtId="0" fontId="3" fillId="2" borderId="3" xfId="3" applyBorder="1" applyAlignment="1">
      <alignment horizontal="center"/>
    </xf>
    <xf numFmtId="0" fontId="3" fillId="2" borderId="4" xfId="3" applyBorder="1" applyAlignment="1">
      <alignment horizontal="center"/>
    </xf>
    <xf numFmtId="0" fontId="0" fillId="7" borderId="2" xfId="0" applyFill="1" applyBorder="1" applyAlignment="1">
      <alignment horizontal="center"/>
    </xf>
    <xf numFmtId="164" fontId="0" fillId="7" borderId="4" xfId="0" applyNumberFormat="1" applyFill="1" applyBorder="1" applyAlignment="1">
      <alignment horizontal="center"/>
    </xf>
    <xf numFmtId="14" fontId="0" fillId="0" borderId="11" xfId="0" applyNumberFormat="1" applyBorder="1" applyAlignment="1">
      <alignment horizontal="right"/>
    </xf>
    <xf numFmtId="0" fontId="0" fillId="0" borderId="12" xfId="0" applyBorder="1" applyAlignment="1">
      <alignment horizontal="right"/>
    </xf>
    <xf numFmtId="164" fontId="0" fillId="0" borderId="12" xfId="0" applyNumberFormat="1" applyBorder="1" applyAlignment="1">
      <alignment horizontal="right"/>
    </xf>
    <xf numFmtId="0" fontId="0" fillId="0" borderId="13" xfId="0" applyBorder="1" applyAlignment="1">
      <alignment horizontal="right"/>
    </xf>
    <xf numFmtId="0" fontId="0" fillId="8" borderId="11" xfId="0" applyFill="1" applyBorder="1"/>
    <xf numFmtId="165" fontId="0" fillId="8" borderId="0" xfId="0" applyNumberFormat="1" applyFill="1"/>
    <xf numFmtId="166" fontId="0" fillId="8" borderId="0" xfId="0" applyNumberFormat="1" applyFill="1"/>
    <xf numFmtId="166" fontId="0" fillId="8" borderId="13" xfId="0" applyNumberFormat="1" applyFill="1" applyBorder="1"/>
    <xf numFmtId="0" fontId="0" fillId="0" borderId="11" xfId="0" applyBorder="1"/>
    <xf numFmtId="0" fontId="0" fillId="0" borderId="12" xfId="0" applyBorder="1"/>
    <xf numFmtId="164" fontId="0" fillId="0" borderId="13" xfId="0" applyNumberFormat="1" applyBorder="1"/>
    <xf numFmtId="0" fontId="0" fillId="0" borderId="14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4" fontId="0" fillId="0" borderId="16" xfId="0" applyNumberFormat="1" applyBorder="1" applyAlignment="1">
      <alignment horizontal="right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17" xfId="0" applyBorder="1" applyAlignment="1">
      <alignment horizontal="right"/>
    </xf>
    <xf numFmtId="0" fontId="0" fillId="8" borderId="16" xfId="0" applyFill="1" applyBorder="1"/>
    <xf numFmtId="166" fontId="0" fillId="8" borderId="17" xfId="0" applyNumberFormat="1" applyFill="1" applyBorder="1"/>
    <xf numFmtId="0" fontId="0" fillId="0" borderId="16" xfId="0" applyBorder="1"/>
    <xf numFmtId="164" fontId="0" fillId="0" borderId="17" xfId="0" applyNumberFormat="1" applyBorder="1"/>
    <xf numFmtId="0" fontId="0" fillId="0" borderId="18" xfId="0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10" fillId="0" borderId="17" xfId="4" applyNumberFormat="1" applyBorder="1"/>
    <xf numFmtId="0" fontId="0" fillId="0" borderId="20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9" borderId="2" xfId="0" applyFill="1" applyBorder="1" applyAlignment="1">
      <alignment horizontal="center"/>
    </xf>
    <xf numFmtId="164" fontId="0" fillId="9" borderId="4" xfId="0" applyNumberFormat="1" applyFill="1" applyBorder="1" applyAlignment="1">
      <alignment horizontal="center"/>
    </xf>
    <xf numFmtId="0" fontId="0" fillId="0" borderId="22" xfId="0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0" fontId="8" fillId="9" borderId="2" xfId="0" applyFont="1" applyFill="1" applyBorder="1"/>
    <xf numFmtId="14" fontId="11" fillId="0" borderId="16" xfId="0" applyNumberFormat="1" applyFont="1" applyBorder="1" applyAlignment="1" applyProtection="1">
      <alignment horizontal="right"/>
      <protection locked="0"/>
    </xf>
    <xf numFmtId="0" fontId="11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165" fontId="0" fillId="0" borderId="21" xfId="0" applyNumberFormat="1" applyBorder="1" applyAlignment="1">
      <alignment horizontal="center"/>
    </xf>
    <xf numFmtId="0" fontId="3" fillId="2" borderId="12" xfId="3" applyBorder="1" applyAlignment="1">
      <alignment horizontal="center"/>
    </xf>
    <xf numFmtId="0" fontId="3" fillId="2" borderId="13" xfId="3" applyBorder="1" applyAlignment="1">
      <alignment horizontal="center"/>
    </xf>
    <xf numFmtId="14" fontId="10" fillId="0" borderId="11" xfId="4" applyNumberFormat="1" applyBorder="1"/>
    <xf numFmtId="14" fontId="10" fillId="0" borderId="12" xfId="4" applyNumberFormat="1" applyBorder="1"/>
    <xf numFmtId="164" fontId="10" fillId="0" borderId="13" xfId="4" applyNumberFormat="1" applyBorder="1"/>
    <xf numFmtId="0" fontId="0" fillId="8" borderId="0" xfId="0" applyFill="1"/>
    <xf numFmtId="14" fontId="10" fillId="0" borderId="16" xfId="4" applyNumberFormat="1" applyBorder="1"/>
    <xf numFmtId="14" fontId="10" fillId="0" borderId="0" xfId="4" applyNumberFormat="1"/>
    <xf numFmtId="0" fontId="0" fillId="10" borderId="11" xfId="0" applyFill="1" applyBorder="1"/>
    <xf numFmtId="166" fontId="0" fillId="10" borderId="12" xfId="0" applyNumberFormat="1" applyFill="1" applyBorder="1"/>
    <xf numFmtId="166" fontId="0" fillId="10" borderId="13" xfId="0" applyNumberFormat="1" applyFill="1" applyBorder="1"/>
    <xf numFmtId="0" fontId="0" fillId="0" borderId="24" xfId="0" applyBorder="1" applyAlignment="1">
      <alignment horizontal="center"/>
    </xf>
    <xf numFmtId="165" fontId="0" fillId="0" borderId="25" xfId="0" applyNumberFormat="1" applyBorder="1" applyAlignment="1">
      <alignment horizontal="center"/>
    </xf>
    <xf numFmtId="1" fontId="8" fillId="9" borderId="3" xfId="0" applyNumberFormat="1" applyFont="1" applyFill="1" applyBorder="1"/>
    <xf numFmtId="166" fontId="8" fillId="9" borderId="3" xfId="0" applyNumberFormat="1" applyFont="1" applyFill="1" applyBorder="1"/>
    <xf numFmtId="1" fontId="8" fillId="11" borderId="4" xfId="0" applyNumberFormat="1" applyFont="1" applyFill="1" applyBorder="1"/>
    <xf numFmtId="0" fontId="7" fillId="9" borderId="5" xfId="0" applyFont="1" applyFill="1" applyBorder="1" applyAlignment="1">
      <alignment horizontal="center"/>
    </xf>
    <xf numFmtId="165" fontId="0" fillId="9" borderId="7" xfId="0" applyNumberFormat="1" applyFill="1" applyBorder="1" applyAlignment="1">
      <alignment horizontal="center"/>
    </xf>
    <xf numFmtId="0" fontId="0" fillId="0" borderId="26" xfId="0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0" fontId="0" fillId="0" borderId="17" xfId="0" applyBorder="1"/>
    <xf numFmtId="0" fontId="12" fillId="12" borderId="5" xfId="0" applyFont="1" applyFill="1" applyBorder="1" applyAlignment="1">
      <alignment horizontal="center"/>
    </xf>
    <xf numFmtId="0" fontId="12" fillId="12" borderId="28" xfId="0" applyFont="1" applyFill="1" applyBorder="1" applyAlignment="1">
      <alignment horizontal="center"/>
    </xf>
    <xf numFmtId="0" fontId="12" fillId="12" borderId="29" xfId="0" applyFont="1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29" xfId="0" applyBorder="1"/>
    <xf numFmtId="0" fontId="13" fillId="13" borderId="32" xfId="0" applyFont="1" applyFill="1" applyBorder="1" applyAlignment="1">
      <alignment horizontal="right"/>
    </xf>
    <xf numFmtId="0" fontId="13" fillId="13" borderId="33" xfId="0" applyFont="1" applyFill="1" applyBorder="1" applyAlignment="1">
      <alignment horizontal="right"/>
    </xf>
    <xf numFmtId="165" fontId="13" fillId="14" borderId="33" xfId="1" applyNumberFormat="1" applyFont="1" applyFill="1" applyBorder="1" applyAlignment="1">
      <alignment horizontal="center"/>
    </xf>
    <xf numFmtId="0" fontId="13" fillId="14" borderId="34" xfId="1" applyNumberFormat="1" applyFont="1" applyFill="1" applyBorder="1" applyAlignment="1">
      <alignment horizontal="center"/>
    </xf>
    <xf numFmtId="0" fontId="8" fillId="9" borderId="30" xfId="0" applyFont="1" applyFill="1" applyBorder="1"/>
    <xf numFmtId="0" fontId="13" fillId="13" borderId="35" xfId="0" applyFont="1" applyFill="1" applyBorder="1" applyAlignment="1">
      <alignment horizontal="right"/>
    </xf>
    <xf numFmtId="0" fontId="13" fillId="13" borderId="36" xfId="0" applyFont="1" applyFill="1" applyBorder="1" applyAlignment="1">
      <alignment horizontal="right"/>
    </xf>
    <xf numFmtId="165" fontId="13" fillId="14" borderId="36" xfId="1" applyNumberFormat="1" applyFont="1" applyFill="1" applyBorder="1" applyAlignment="1">
      <alignment horizontal="center"/>
    </xf>
    <xf numFmtId="0" fontId="13" fillId="14" borderId="37" xfId="1" applyNumberFormat="1" applyFont="1" applyFill="1" applyBorder="1" applyAlignment="1">
      <alignment horizontal="center"/>
    </xf>
    <xf numFmtId="165" fontId="14" fillId="12" borderId="2" xfId="0" applyNumberFormat="1" applyFont="1" applyFill="1" applyBorder="1"/>
    <xf numFmtId="14" fontId="10" fillId="0" borderId="31" xfId="4" applyNumberFormat="1" applyBorder="1"/>
    <xf numFmtId="164" fontId="10" fillId="0" borderId="29" xfId="4" applyNumberFormat="1" applyBorder="1"/>
    <xf numFmtId="14" fontId="11" fillId="0" borderId="30" xfId="0" applyNumberFormat="1" applyFont="1" applyBorder="1" applyAlignment="1" applyProtection="1">
      <alignment horizontal="right"/>
      <protection locked="0"/>
    </xf>
    <xf numFmtId="0" fontId="11" fillId="0" borderId="31" xfId="0" applyFont="1" applyBorder="1" applyAlignment="1">
      <alignment horizontal="right"/>
    </xf>
    <xf numFmtId="164" fontId="11" fillId="0" borderId="31" xfId="0" applyNumberFormat="1" applyFont="1" applyBorder="1" applyAlignment="1">
      <alignment horizontal="right"/>
    </xf>
    <xf numFmtId="0" fontId="0" fillId="0" borderId="31" xfId="0" applyBorder="1" applyAlignment="1">
      <alignment horizontal="right"/>
    </xf>
    <xf numFmtId="0" fontId="0" fillId="0" borderId="29" xfId="0" applyBorder="1" applyAlignment="1">
      <alignment horizontal="right"/>
    </xf>
    <xf numFmtId="164" fontId="0" fillId="0" borderId="0" xfId="0" applyNumberFormat="1"/>
    <xf numFmtId="0" fontId="15" fillId="0" borderId="0" xfId="4" applyFont="1"/>
    <xf numFmtId="0" fontId="10" fillId="0" borderId="0" xfId="4"/>
    <xf numFmtId="0" fontId="0" fillId="0" borderId="11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164" fontId="8" fillId="9" borderId="11" xfId="0" applyNumberFormat="1" applyFont="1" applyFill="1" applyBorder="1" applyAlignment="1">
      <alignment horizontal="center"/>
    </xf>
    <xf numFmtId="164" fontId="8" fillId="9" borderId="12" xfId="0" applyNumberFormat="1" applyFont="1" applyFill="1" applyBorder="1" applyAlignment="1">
      <alignment horizontal="center"/>
    </xf>
    <xf numFmtId="164" fontId="8" fillId="9" borderId="13" xfId="0" applyNumberFormat="1" applyFont="1" applyFill="1" applyBorder="1" applyAlignment="1">
      <alignment horizont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164" fontId="8" fillId="9" borderId="30" xfId="0" applyNumberFormat="1" applyFont="1" applyFill="1" applyBorder="1" applyAlignment="1">
      <alignment horizontal="center"/>
    </xf>
    <xf numFmtId="164" fontId="8" fillId="9" borderId="31" xfId="0" applyNumberFormat="1" applyFont="1" applyFill="1" applyBorder="1" applyAlignment="1">
      <alignment horizontal="center"/>
    </xf>
    <xf numFmtId="164" fontId="8" fillId="9" borderId="29" xfId="0" applyNumberFormat="1" applyFont="1" applyFill="1" applyBorder="1" applyAlignment="1">
      <alignment horizontal="center"/>
    </xf>
    <xf numFmtId="0" fontId="0" fillId="0" borderId="30" xfId="0" applyBorder="1" applyAlignment="1">
      <alignment horizontal="right" vertical="center"/>
    </xf>
    <xf numFmtId="0" fontId="0" fillId="0" borderId="29" xfId="0" applyBorder="1" applyAlignment="1">
      <alignment horizontal="right" vertical="center"/>
    </xf>
    <xf numFmtId="165" fontId="14" fillId="12" borderId="3" xfId="0" applyNumberFormat="1" applyFont="1" applyFill="1" applyBorder="1" applyAlignment="1">
      <alignment horizontal="left"/>
    </xf>
    <xf numFmtId="165" fontId="14" fillId="12" borderId="4" xfId="0" applyNumberFormat="1" applyFont="1" applyFill="1" applyBorder="1" applyAlignment="1">
      <alignment horizontal="left"/>
    </xf>
    <xf numFmtId="164" fontId="8" fillId="9" borderId="3" xfId="0" applyNumberFormat="1" applyFont="1" applyFill="1" applyBorder="1" applyAlignment="1">
      <alignment horizontal="left"/>
    </xf>
    <xf numFmtId="164" fontId="8" fillId="9" borderId="4" xfId="0" applyNumberFormat="1" applyFont="1" applyFill="1" applyBorder="1" applyAlignment="1">
      <alignment horizontal="left"/>
    </xf>
    <xf numFmtId="0" fontId="6" fillId="2" borderId="2" xfId="3" applyFont="1" applyBorder="1" applyAlignment="1">
      <alignment horizontal="center" vertical="center"/>
    </xf>
    <xf numFmtId="0" fontId="6" fillId="2" borderId="3" xfId="3" applyFont="1" applyBorder="1" applyAlignment="1">
      <alignment horizontal="center" vertical="center"/>
    </xf>
    <xf numFmtId="0" fontId="6" fillId="2" borderId="4" xfId="3" applyFont="1" applyBorder="1" applyAlignment="1">
      <alignment horizontal="center" vertical="center"/>
    </xf>
    <xf numFmtId="0" fontId="7" fillId="6" borderId="11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0" fontId="12" fillId="12" borderId="2" xfId="0" applyFont="1" applyFill="1" applyBorder="1" applyAlignment="1">
      <alignment horizontal="center"/>
    </xf>
    <xf numFmtId="0" fontId="12" fillId="12" borderId="3" xfId="0" applyFont="1" applyFill="1" applyBorder="1" applyAlignment="1">
      <alignment horizontal="center"/>
    </xf>
    <xf numFmtId="0" fontId="12" fillId="12" borderId="4" xfId="0" applyFont="1" applyFill="1" applyBorder="1" applyAlignment="1">
      <alignment horizontal="center"/>
    </xf>
    <xf numFmtId="164" fontId="8" fillId="9" borderId="31" xfId="0" applyNumberFormat="1" applyFont="1" applyFill="1" applyBorder="1" applyAlignment="1">
      <alignment horizontal="left"/>
    </xf>
    <xf numFmtId="164" fontId="8" fillId="9" borderId="29" xfId="0" applyNumberFormat="1" applyFont="1" applyFill="1" applyBorder="1" applyAlignment="1">
      <alignment horizontal="left"/>
    </xf>
    <xf numFmtId="0" fontId="0" fillId="15" borderId="2" xfId="0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5" fillId="5" borderId="2" xfId="2" applyFont="1" applyFill="1" applyBorder="1" applyAlignment="1">
      <alignment horizontal="center"/>
    </xf>
    <xf numFmtId="0" fontId="5" fillId="5" borderId="3" xfId="2" applyFont="1" applyFill="1" applyBorder="1" applyAlignment="1">
      <alignment horizontal="center"/>
    </xf>
    <xf numFmtId="0" fontId="5" fillId="5" borderId="4" xfId="2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165" fontId="0" fillId="10" borderId="12" xfId="0" applyNumberFormat="1" applyFill="1" applyBorder="1"/>
  </cellXfs>
  <cellStyles count="5">
    <cellStyle name="Currency" xfId="1" builtinId="4"/>
    <cellStyle name="Normal" xfId="0" builtinId="0"/>
    <cellStyle name="Normal 2" xfId="4" xr:uid="{5580B7E4-B422-47C5-8AA7-0A8B005D31EC}"/>
    <cellStyle name="הדגשה3" xfId="3" builtinId="37"/>
    <cellStyle name="כותרת 1" xfId="2" builtinId="16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8207;&#8207;&#8207;&#8207;&#1492;&#1499;&#1504;&#1505;&#1493;&#1514;%20&#1492;&#1493;&#1510;&#1488;&#1493;&#1514;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דצמבר 1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C3CCD-C0AB-4CE0-BC71-2BA0E3C565AF}">
  <sheetPr>
    <tabColor rgb="FFCCFF99"/>
  </sheetPr>
  <dimension ref="A1:W110"/>
  <sheetViews>
    <sheetView rightToLeft="1" topLeftCell="B1" zoomScale="80" zoomScaleNormal="80" workbookViewId="0">
      <selection activeCell="J4" sqref="J4"/>
    </sheetView>
  </sheetViews>
  <sheetFormatPr defaultRowHeight="14" x14ac:dyDescent="0.3"/>
  <cols>
    <col min="1" max="1" width="2.25" customWidth="1"/>
    <col min="2" max="2" width="10.75" style="29" bestFit="1" customWidth="1"/>
    <col min="3" max="3" width="17.75" customWidth="1"/>
    <col min="4" max="4" width="11.33203125" style="95" customWidth="1"/>
    <col min="5" max="5" width="12.33203125" customWidth="1"/>
    <col min="6" max="6" width="9.75" customWidth="1"/>
    <col min="7" max="7" width="8.83203125" customWidth="1"/>
    <col min="8" max="8" width="2.25" customWidth="1"/>
    <col min="9" max="9" width="19.08203125" customWidth="1"/>
    <col min="10" max="10" width="11.08203125" bestFit="1" customWidth="1"/>
    <col min="11" max="11" width="9.58203125" bestFit="1" customWidth="1"/>
    <col min="13" max="13" width="2.25" customWidth="1"/>
    <col min="14" max="14" width="9.33203125" customWidth="1"/>
    <col min="15" max="15" width="13.33203125" bestFit="1" customWidth="1"/>
    <col min="16" max="16" width="11.25" bestFit="1" customWidth="1"/>
    <col min="17" max="17" width="2.25" customWidth="1"/>
    <col min="18" max="18" width="10.33203125" customWidth="1"/>
    <col min="19" max="19" width="10.5" bestFit="1" customWidth="1"/>
  </cols>
  <sheetData>
    <row r="1" spans="1:23" ht="16.5" customHeight="1" thickBot="1" x14ac:dyDescent="0.35">
      <c r="A1" s="1"/>
      <c r="B1" s="1"/>
      <c r="C1" s="1"/>
      <c r="D1" s="2"/>
      <c r="E1" s="1"/>
      <c r="F1" s="1"/>
      <c r="G1" s="1"/>
      <c r="H1" s="1"/>
      <c r="I1" s="1"/>
      <c r="J1" s="126"/>
      <c r="K1" s="126"/>
      <c r="L1" s="126"/>
      <c r="M1" s="126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" thickBot="1" x14ac:dyDescent="0.4">
      <c r="A2" s="1"/>
      <c r="B2" s="127" t="s">
        <v>0</v>
      </c>
      <c r="C2" s="128"/>
      <c r="D2" s="128"/>
      <c r="E2" s="128"/>
      <c r="F2" s="128"/>
      <c r="G2" s="129"/>
      <c r="H2" s="1"/>
      <c r="I2" s="130" t="s">
        <v>1</v>
      </c>
      <c r="J2" s="131"/>
      <c r="K2" s="131"/>
      <c r="L2" s="132"/>
      <c r="M2" s="1"/>
      <c r="N2" s="114" t="s">
        <v>2</v>
      </c>
      <c r="O2" s="115"/>
      <c r="P2" s="116"/>
      <c r="Q2" s="1"/>
      <c r="R2" s="133" t="s">
        <v>3</v>
      </c>
      <c r="S2" s="134"/>
      <c r="T2" s="1"/>
      <c r="U2" s="1"/>
      <c r="V2" s="1"/>
      <c r="W2" s="1"/>
    </row>
    <row r="3" spans="1:23" ht="16" thickBot="1" x14ac:dyDescent="0.4">
      <c r="A3" s="1"/>
      <c r="B3" s="3" t="s">
        <v>4</v>
      </c>
      <c r="C3" s="4" t="s">
        <v>5</v>
      </c>
      <c r="D3" s="5" t="s">
        <v>6</v>
      </c>
      <c r="E3" s="4" t="s">
        <v>7</v>
      </c>
      <c r="F3" s="6" t="s">
        <v>8</v>
      </c>
      <c r="G3" s="6" t="s">
        <v>9</v>
      </c>
      <c r="H3" s="1"/>
      <c r="I3" s="7" t="s">
        <v>10</v>
      </c>
      <c r="J3" s="8" t="s">
        <v>11</v>
      </c>
      <c r="K3" s="8" t="s">
        <v>12</v>
      </c>
      <c r="L3" s="9" t="s">
        <v>13</v>
      </c>
      <c r="M3" s="1"/>
      <c r="N3" s="10" t="s">
        <v>4</v>
      </c>
      <c r="O3" s="11" t="s">
        <v>10</v>
      </c>
      <c r="P3" s="12" t="s">
        <v>6</v>
      </c>
      <c r="Q3" s="1"/>
      <c r="R3" s="13" t="s">
        <v>14</v>
      </c>
      <c r="S3" s="14">
        <v>0</v>
      </c>
      <c r="T3" s="1"/>
      <c r="U3" s="1"/>
      <c r="V3" s="1"/>
      <c r="W3" s="1"/>
    </row>
    <row r="4" spans="1:23" x14ac:dyDescent="0.3">
      <c r="A4" s="1"/>
      <c r="B4" s="15"/>
      <c r="C4" s="16"/>
      <c r="D4" s="17"/>
      <c r="E4" s="97" t="e">
        <f>VLOOKUP(C4,'סעיף הוצאות'!A:B,2,FALSE)</f>
        <v>#N/A</v>
      </c>
      <c r="F4" s="16"/>
      <c r="G4" s="18"/>
      <c r="H4" s="1"/>
      <c r="I4" s="19" t="s">
        <v>15</v>
      </c>
      <c r="J4" s="20">
        <v>1647.0033333333333</v>
      </c>
      <c r="K4" s="21">
        <f t="shared" ref="K4:K18" si="0">SUMIF(E$2:E$158,I4,D$2:D$158)</f>
        <v>0</v>
      </c>
      <c r="L4" s="22">
        <f t="shared" ref="L4:L19" si="1">J4-K4</f>
        <v>1647.0033333333333</v>
      </c>
      <c r="M4" s="1"/>
      <c r="N4" s="23"/>
      <c r="O4" s="24"/>
      <c r="P4" s="25"/>
      <c r="Q4" s="1"/>
      <c r="R4" s="26" t="s">
        <v>16</v>
      </c>
      <c r="S4" s="27">
        <f>SUM(O13)*0.1</f>
        <v>0</v>
      </c>
      <c r="T4" s="1"/>
      <c r="U4" s="1"/>
      <c r="V4" s="1"/>
      <c r="W4" s="1"/>
    </row>
    <row r="5" spans="1:23" x14ac:dyDescent="0.3">
      <c r="A5" s="1"/>
      <c r="B5" s="28"/>
      <c r="C5" s="29"/>
      <c r="D5" s="30"/>
      <c r="E5" s="97" t="e">
        <f>VLOOKUP(C5,'סעיף הוצאות'!A:B,2,FALSE)</f>
        <v>#N/A</v>
      </c>
      <c r="F5" s="29"/>
      <c r="G5" s="31"/>
      <c r="H5" s="1"/>
      <c r="I5" s="32" t="s">
        <v>17</v>
      </c>
      <c r="J5" s="20">
        <v>414.23333333333329</v>
      </c>
      <c r="K5" s="21">
        <f t="shared" si="0"/>
        <v>0</v>
      </c>
      <c r="L5" s="33">
        <f t="shared" si="1"/>
        <v>414.23333333333329</v>
      </c>
      <c r="M5" s="1"/>
      <c r="N5" s="34"/>
      <c r="P5" s="35"/>
      <c r="Q5" s="1"/>
      <c r="R5" s="36" t="s">
        <v>18</v>
      </c>
      <c r="S5" s="37">
        <v>0</v>
      </c>
      <c r="T5" s="1"/>
      <c r="U5" s="1"/>
      <c r="V5" s="1"/>
      <c r="W5" s="1"/>
    </row>
    <row r="6" spans="1:23" ht="14.5" thickBot="1" x14ac:dyDescent="0.35">
      <c r="A6" s="1"/>
      <c r="B6" s="28"/>
      <c r="C6" s="29"/>
      <c r="D6" s="30"/>
      <c r="E6" s="97" t="e">
        <f>VLOOKUP(C6,'סעיף הוצאות'!A:B,2,FALSE)</f>
        <v>#N/A</v>
      </c>
      <c r="F6" s="29"/>
      <c r="G6" s="31"/>
      <c r="H6" s="1"/>
      <c r="I6" s="32" t="s">
        <v>19</v>
      </c>
      <c r="J6" s="20">
        <v>19.59</v>
      </c>
      <c r="K6" s="21">
        <f t="shared" si="0"/>
        <v>0</v>
      </c>
      <c r="L6" s="33">
        <f t="shared" si="1"/>
        <v>19.59</v>
      </c>
      <c r="M6" s="1"/>
      <c r="N6" s="34"/>
      <c r="P6" s="38"/>
      <c r="Q6" s="1"/>
      <c r="R6" s="39" t="s">
        <v>20</v>
      </c>
      <c r="S6" s="40">
        <f>K13</f>
        <v>0</v>
      </c>
      <c r="T6" s="1"/>
      <c r="U6" s="1"/>
      <c r="V6" s="1"/>
      <c r="W6" s="1"/>
    </row>
    <row r="7" spans="1:23" ht="14.5" thickBot="1" x14ac:dyDescent="0.35">
      <c r="A7" s="1"/>
      <c r="B7" s="28"/>
      <c r="C7" s="29"/>
      <c r="D7" s="30"/>
      <c r="E7" s="97" t="e">
        <f>VLOOKUP(C7,'סעיף הוצאות'!A:B,2,FALSE)</f>
        <v>#N/A</v>
      </c>
      <c r="F7" s="29"/>
      <c r="G7" s="31"/>
      <c r="H7" s="1"/>
      <c r="I7" s="32" t="s">
        <v>21</v>
      </c>
      <c r="J7" s="20">
        <v>98.823333333333323</v>
      </c>
      <c r="K7" s="21">
        <f t="shared" si="0"/>
        <v>0</v>
      </c>
      <c r="L7" s="33">
        <f>J7-K7</f>
        <v>98.823333333333323</v>
      </c>
      <c r="M7" s="1"/>
      <c r="N7" s="34"/>
      <c r="P7" s="35"/>
      <c r="Q7" s="1"/>
      <c r="R7" s="41" t="s">
        <v>22</v>
      </c>
      <c r="S7" s="42">
        <f>S3+S4-S5-S6</f>
        <v>0</v>
      </c>
      <c r="T7" s="1"/>
      <c r="U7" s="1"/>
      <c r="V7" s="1"/>
      <c r="W7" s="1"/>
    </row>
    <row r="8" spans="1:23" ht="14.5" thickBot="1" x14ac:dyDescent="0.35">
      <c r="A8" s="1"/>
      <c r="B8" s="28"/>
      <c r="C8" s="29"/>
      <c r="D8" s="30"/>
      <c r="E8" s="97" t="e">
        <f>VLOOKUP(C8,'סעיף הוצאות'!A:B,2,FALSE)</f>
        <v>#N/A</v>
      </c>
      <c r="F8" s="29"/>
      <c r="G8" s="31"/>
      <c r="H8" s="1"/>
      <c r="I8" s="32" t="s">
        <v>23</v>
      </c>
      <c r="J8" s="20">
        <v>83.333333333333329</v>
      </c>
      <c r="K8" s="21">
        <f t="shared" si="0"/>
        <v>0</v>
      </c>
      <c r="L8" s="33">
        <f>J8-K8</f>
        <v>83.333333333333329</v>
      </c>
      <c r="M8" s="1"/>
      <c r="N8" s="34"/>
      <c r="P8" s="35"/>
      <c r="Q8" s="1"/>
      <c r="R8" s="1"/>
      <c r="S8" s="1"/>
      <c r="T8" s="1"/>
      <c r="U8" s="1"/>
      <c r="V8" s="1"/>
      <c r="W8" s="1"/>
    </row>
    <row r="9" spans="1:23" ht="16" thickBot="1" x14ac:dyDescent="0.4">
      <c r="A9" s="1"/>
      <c r="B9" s="28"/>
      <c r="C9" s="29"/>
      <c r="D9" s="30"/>
      <c r="E9" s="97" t="e">
        <f>VLOOKUP(C9,'סעיף הוצאות'!A:B,2,FALSE)</f>
        <v>#N/A</v>
      </c>
      <c r="F9" s="29"/>
      <c r="G9" s="31"/>
      <c r="H9" s="1"/>
      <c r="I9" s="32" t="s">
        <v>24</v>
      </c>
      <c r="J9" s="20">
        <v>183.83333333333334</v>
      </c>
      <c r="K9" s="21">
        <f t="shared" si="0"/>
        <v>0</v>
      </c>
      <c r="L9" s="33">
        <f t="shared" si="1"/>
        <v>183.83333333333334</v>
      </c>
      <c r="M9" s="1"/>
      <c r="N9" s="34"/>
      <c r="P9" s="35"/>
      <c r="Q9" s="1"/>
      <c r="R9" s="133" t="s">
        <v>25</v>
      </c>
      <c r="S9" s="134"/>
      <c r="T9" s="1"/>
      <c r="U9" s="1"/>
      <c r="V9" s="1"/>
      <c r="W9" s="1"/>
    </row>
    <row r="10" spans="1:23" x14ac:dyDescent="0.3">
      <c r="A10" s="1"/>
      <c r="B10" s="28"/>
      <c r="C10" s="29"/>
      <c r="D10" s="30"/>
      <c r="E10" s="97" t="e">
        <f>VLOOKUP(C10,'סעיף הוצאות'!A:B,2,FALSE)</f>
        <v>#N/A</v>
      </c>
      <c r="F10" s="29"/>
      <c r="G10" s="31"/>
      <c r="H10" s="1"/>
      <c r="I10" s="32" t="s">
        <v>26</v>
      </c>
      <c r="J10" s="20">
        <v>3.25</v>
      </c>
      <c r="K10" s="21">
        <f t="shared" si="0"/>
        <v>0</v>
      </c>
      <c r="L10" s="33">
        <f t="shared" si="1"/>
        <v>3.25</v>
      </c>
      <c r="M10" s="1"/>
      <c r="N10" s="34"/>
      <c r="P10" s="35"/>
      <c r="Q10" s="1"/>
      <c r="R10" s="43" t="s">
        <v>27</v>
      </c>
      <c r="S10" s="44">
        <f>SUMIF(F$2:F$158,R10,D$2:D$158)</f>
        <v>0</v>
      </c>
      <c r="T10" s="1"/>
      <c r="U10" s="1"/>
      <c r="V10" s="1"/>
      <c r="W10" s="1"/>
    </row>
    <row r="11" spans="1:23" x14ac:dyDescent="0.3">
      <c r="A11" s="1"/>
      <c r="B11" s="28"/>
      <c r="C11" s="29"/>
      <c r="D11" s="30"/>
      <c r="E11" s="97" t="e">
        <f>VLOOKUP(C11,'סעיף הוצאות'!A:B,2,FALSE)</f>
        <v>#N/A</v>
      </c>
      <c r="F11" s="29"/>
      <c r="G11" s="31"/>
      <c r="H11" s="1"/>
      <c r="I11" s="32" t="s">
        <v>28</v>
      </c>
      <c r="J11" s="20">
        <v>177.31166666666664</v>
      </c>
      <c r="K11" s="21">
        <f t="shared" si="0"/>
        <v>0</v>
      </c>
      <c r="L11" s="33">
        <f t="shared" si="1"/>
        <v>177.31166666666664</v>
      </c>
      <c r="M11" s="1"/>
      <c r="N11" s="34"/>
      <c r="P11" s="35"/>
      <c r="Q11" s="1"/>
      <c r="R11" s="36" t="s">
        <v>29</v>
      </c>
      <c r="S11" s="45">
        <f>SUMIF(F$2:F$158,R11,D$2:D$158)</f>
        <v>0</v>
      </c>
      <c r="T11" s="1"/>
      <c r="U11" s="1"/>
      <c r="V11" s="1"/>
      <c r="W11" s="1"/>
    </row>
    <row r="12" spans="1:23" ht="14.5" thickBot="1" x14ac:dyDescent="0.35">
      <c r="A12" s="1"/>
      <c r="B12" s="28"/>
      <c r="C12" s="29"/>
      <c r="D12" s="30"/>
      <c r="E12" s="97" t="e">
        <f>VLOOKUP(C12,'סעיף הוצאות'!A:B,2,FALSE)</f>
        <v>#N/A</v>
      </c>
      <c r="F12" s="29"/>
      <c r="G12" s="31"/>
      <c r="H12" s="1"/>
      <c r="I12" s="32" t="s">
        <v>30</v>
      </c>
      <c r="J12" s="20">
        <v>1227.2650000000001</v>
      </c>
      <c r="K12" s="21">
        <f t="shared" si="0"/>
        <v>0</v>
      </c>
      <c r="L12" s="33">
        <f t="shared" si="1"/>
        <v>1227.2650000000001</v>
      </c>
      <c r="M12" s="1"/>
      <c r="N12" s="34"/>
      <c r="P12" s="35"/>
      <c r="Q12" s="1"/>
      <c r="R12" s="36" t="s">
        <v>31</v>
      </c>
      <c r="S12" s="45">
        <f>SUMIF(F$2:F$158,R12,D$2:D$158)</f>
        <v>0</v>
      </c>
      <c r="T12" s="1"/>
      <c r="U12" s="1"/>
      <c r="V12" s="1"/>
      <c r="W12" s="1"/>
    </row>
    <row r="13" spans="1:23" ht="14.5" thickBot="1" x14ac:dyDescent="0.35">
      <c r="A13" s="1"/>
      <c r="B13" s="28"/>
      <c r="C13" s="29"/>
      <c r="D13" s="30"/>
      <c r="E13" s="97" t="e">
        <f>VLOOKUP(C13,'סעיף הוצאות'!A:B,2,FALSE)</f>
        <v>#N/A</v>
      </c>
      <c r="F13" s="29"/>
      <c r="G13" s="31"/>
      <c r="H13" s="1"/>
      <c r="I13" s="32" t="s">
        <v>32</v>
      </c>
      <c r="J13" s="20">
        <v>264.66666666666669</v>
      </c>
      <c r="K13" s="21">
        <f t="shared" si="0"/>
        <v>0</v>
      </c>
      <c r="L13" s="33">
        <f t="shared" si="1"/>
        <v>264.66666666666669</v>
      </c>
      <c r="M13" s="1"/>
      <c r="N13" s="46" t="s">
        <v>33</v>
      </c>
      <c r="O13" s="112">
        <f>SUM(P4:P12)</f>
        <v>0</v>
      </c>
      <c r="P13" s="113"/>
      <c r="Q13" s="1"/>
      <c r="R13" s="36" t="s">
        <v>34</v>
      </c>
      <c r="S13" s="45">
        <f>SUMIF(F$2:F$158,R13,D$2:D$158)</f>
        <v>0</v>
      </c>
      <c r="T13" s="1"/>
      <c r="U13" s="1"/>
      <c r="V13" s="1"/>
      <c r="W13" s="1"/>
    </row>
    <row r="14" spans="1:23" ht="14.5" thickBot="1" x14ac:dyDescent="0.35">
      <c r="A14" s="1"/>
      <c r="B14" s="28"/>
      <c r="C14" s="29"/>
      <c r="D14" s="30"/>
      <c r="E14" s="97" t="e">
        <f>VLOOKUP(C14,'סעיף הוצאות'!A:B,2,FALSE)</f>
        <v>#N/A</v>
      </c>
      <c r="F14" s="29"/>
      <c r="G14" s="31"/>
      <c r="H14" s="1"/>
      <c r="I14" s="32" t="s">
        <v>35</v>
      </c>
      <c r="J14" s="20">
        <v>203.75</v>
      </c>
      <c r="K14" s="21">
        <f t="shared" si="0"/>
        <v>0</v>
      </c>
      <c r="L14" s="33">
        <f t="shared" si="1"/>
        <v>203.75</v>
      </c>
      <c r="M14" s="1"/>
      <c r="N14" s="1"/>
      <c r="O14" s="1"/>
      <c r="P14" s="1"/>
      <c r="Q14" s="1"/>
      <c r="R14" s="36" t="s">
        <v>36</v>
      </c>
      <c r="S14" s="45">
        <f>SUMIF(F$2:F$158,R14,D$2:D$158)</f>
        <v>0</v>
      </c>
      <c r="T14" s="1"/>
      <c r="U14" s="1"/>
      <c r="V14" s="1"/>
      <c r="W14" s="1"/>
    </row>
    <row r="15" spans="1:23" ht="16" thickBot="1" x14ac:dyDescent="0.4">
      <c r="A15" s="1"/>
      <c r="B15" s="47"/>
      <c r="C15" s="48"/>
      <c r="D15" s="49"/>
      <c r="E15" s="97" t="e">
        <f>VLOOKUP(C15,'סעיף הוצאות'!A:B,2,FALSE)</f>
        <v>#N/A</v>
      </c>
      <c r="F15" s="29"/>
      <c r="G15" s="31"/>
      <c r="H15" s="1"/>
      <c r="I15" s="32" t="s">
        <v>37</v>
      </c>
      <c r="J15" s="20">
        <v>7.833333333333333</v>
      </c>
      <c r="K15" s="21">
        <f t="shared" si="0"/>
        <v>0</v>
      </c>
      <c r="L15" s="33">
        <f t="shared" si="1"/>
        <v>7.833333333333333</v>
      </c>
      <c r="M15" s="1"/>
      <c r="N15" s="114" t="s">
        <v>38</v>
      </c>
      <c r="O15" s="115"/>
      <c r="P15" s="116"/>
      <c r="Q15" s="1"/>
      <c r="R15" s="39" t="s">
        <v>39</v>
      </c>
      <c r="S15" s="50">
        <f t="shared" ref="S15" si="2">SUMIF(F$2:F$158,R15,D$2:D$158)</f>
        <v>0</v>
      </c>
      <c r="T15" s="1"/>
      <c r="U15" s="1"/>
      <c r="V15" s="1"/>
      <c r="W15" s="1"/>
    </row>
    <row r="16" spans="1:23" ht="14.5" thickBot="1" x14ac:dyDescent="0.35">
      <c r="A16" s="1"/>
      <c r="B16" s="28"/>
      <c r="C16" s="29"/>
      <c r="D16" s="30"/>
      <c r="E16" s="97" t="e">
        <f>VLOOKUP(C16,'סעיף הוצאות'!A:B,2,FALSE)</f>
        <v>#N/A</v>
      </c>
      <c r="F16" s="29"/>
      <c r="G16" s="31"/>
      <c r="H16" s="1"/>
      <c r="I16" s="32" t="s">
        <v>40</v>
      </c>
      <c r="J16" s="20">
        <v>169.80166666666665</v>
      </c>
      <c r="K16" s="21">
        <f t="shared" si="0"/>
        <v>0</v>
      </c>
      <c r="L16" s="33">
        <f t="shared" si="1"/>
        <v>169.80166666666665</v>
      </c>
      <c r="M16" s="1"/>
      <c r="N16" s="10" t="s">
        <v>4</v>
      </c>
      <c r="O16" s="51" t="s">
        <v>10</v>
      </c>
      <c r="P16" s="52" t="s">
        <v>6</v>
      </c>
      <c r="Q16" s="1"/>
      <c r="R16" s="1"/>
      <c r="S16" s="1"/>
      <c r="T16" s="1"/>
      <c r="U16" s="1"/>
      <c r="V16" s="1"/>
      <c r="W16" s="1"/>
    </row>
    <row r="17" spans="1:23" ht="16" thickBot="1" x14ac:dyDescent="0.4">
      <c r="A17" s="1"/>
      <c r="B17" s="28"/>
      <c r="C17" s="29"/>
      <c r="D17" s="30"/>
      <c r="E17" s="97" t="e">
        <f>VLOOKUP(C17,'סעיף הוצאות'!A:B,2,FALSE)</f>
        <v>#N/A</v>
      </c>
      <c r="F17" s="29"/>
      <c r="G17" s="31"/>
      <c r="H17" s="1"/>
      <c r="I17" s="32" t="s">
        <v>41</v>
      </c>
      <c r="J17" s="20">
        <v>182.94499999999996</v>
      </c>
      <c r="K17" s="21">
        <f t="shared" si="0"/>
        <v>0</v>
      </c>
      <c r="L17" s="33">
        <f t="shared" si="1"/>
        <v>182.94499999999996</v>
      </c>
      <c r="M17" s="1"/>
      <c r="N17" s="53"/>
      <c r="O17" s="54"/>
      <c r="P17" s="55"/>
      <c r="Q17" s="1"/>
      <c r="R17" s="117" t="s">
        <v>42</v>
      </c>
      <c r="S17" s="118"/>
      <c r="T17" s="1"/>
      <c r="U17" s="1"/>
      <c r="V17" s="1"/>
      <c r="W17" s="1"/>
    </row>
    <row r="18" spans="1:23" ht="16" thickBot="1" x14ac:dyDescent="0.4">
      <c r="A18" s="1"/>
      <c r="B18" s="47"/>
      <c r="C18" s="48"/>
      <c r="D18" s="49"/>
      <c r="E18" s="97" t="e">
        <f>VLOOKUP(C18,'סעיף הוצאות'!A:B,2,FALSE)</f>
        <v>#N/A</v>
      </c>
      <c r="F18" s="29"/>
      <c r="G18" s="31"/>
      <c r="H18" s="1"/>
      <c r="I18" s="32"/>
      <c r="J18" s="56">
        <v>0</v>
      </c>
      <c r="K18" s="21">
        <f t="shared" si="0"/>
        <v>0</v>
      </c>
      <c r="L18" s="33">
        <f t="shared" si="1"/>
        <v>0</v>
      </c>
      <c r="M18" s="1"/>
      <c r="N18" s="57"/>
      <c r="O18" s="58"/>
      <c r="P18" s="38"/>
      <c r="Q18" s="1"/>
      <c r="R18" s="43" t="s">
        <v>43</v>
      </c>
      <c r="S18" s="44">
        <f>O13</f>
        <v>0</v>
      </c>
      <c r="T18" s="1"/>
      <c r="U18" s="1"/>
      <c r="V18" s="1"/>
      <c r="W18" s="1"/>
    </row>
    <row r="19" spans="1:23" ht="14.5" thickBot="1" x14ac:dyDescent="0.35">
      <c r="A19" s="1"/>
      <c r="B19" s="28"/>
      <c r="C19" s="29"/>
      <c r="D19" s="30"/>
      <c r="E19" s="97" t="e">
        <f>VLOOKUP(C19,'סעיף הוצאות'!A:B,2,FALSE)</f>
        <v>#N/A</v>
      </c>
      <c r="F19" s="29"/>
      <c r="G19" s="31"/>
      <c r="H19" s="1"/>
      <c r="I19" s="59" t="s">
        <v>18</v>
      </c>
      <c r="J19" s="135">
        <f>J32</f>
        <v>0</v>
      </c>
      <c r="K19" s="60">
        <f>SUMIF(E$2:E$158,I19,D$2:D$158)</f>
        <v>0</v>
      </c>
      <c r="L19" s="61">
        <f>J19-K19</f>
        <v>0</v>
      </c>
      <c r="M19" s="1"/>
      <c r="N19" s="57"/>
      <c r="O19" s="58"/>
      <c r="P19" s="38"/>
      <c r="Q19" s="1"/>
      <c r="R19" s="62" t="s">
        <v>44</v>
      </c>
      <c r="S19" s="63">
        <f>J20</f>
        <v>4683.6399999999994</v>
      </c>
      <c r="T19" s="1"/>
      <c r="U19" s="1"/>
      <c r="V19" s="1"/>
      <c r="W19" s="1"/>
    </row>
    <row r="20" spans="1:23" ht="16" thickBot="1" x14ac:dyDescent="0.4">
      <c r="A20" s="1"/>
      <c r="B20" s="28"/>
      <c r="C20" s="29"/>
      <c r="D20" s="30"/>
      <c r="E20" s="97" t="e">
        <f>VLOOKUP(C20,'סעיף הוצאות'!A:B,2,FALSE)</f>
        <v>#N/A</v>
      </c>
      <c r="F20" s="29"/>
      <c r="G20" s="31"/>
      <c r="H20" s="1"/>
      <c r="I20" s="46" t="s">
        <v>33</v>
      </c>
      <c r="J20" s="64">
        <f>SUM(J4:J19)</f>
        <v>4683.6399999999994</v>
      </c>
      <c r="K20" s="65">
        <f>SUM(K4:K18)</f>
        <v>0</v>
      </c>
      <c r="L20" s="66">
        <f>SUM(L4:L18)</f>
        <v>4683.6399999999994</v>
      </c>
      <c r="M20" s="1"/>
      <c r="N20" s="34"/>
      <c r="O20" s="58"/>
      <c r="P20" s="38"/>
      <c r="Q20" s="1"/>
      <c r="R20" s="67" t="s">
        <v>33</v>
      </c>
      <c r="S20" s="68">
        <f>S18-S19</f>
        <v>-4683.6399999999994</v>
      </c>
      <c r="T20" s="1"/>
      <c r="U20" s="1"/>
      <c r="V20" s="1"/>
      <c r="W20" s="1"/>
    </row>
    <row r="21" spans="1:23" ht="14.5" thickBot="1" x14ac:dyDescent="0.35">
      <c r="A21" s="1"/>
      <c r="B21" s="28"/>
      <c r="C21" s="29"/>
      <c r="D21" s="30"/>
      <c r="E21" s="97" t="e">
        <f>VLOOKUP(C21,'סעיף הוצאות'!A:B,2,FALSE)</f>
        <v>#N/A</v>
      </c>
      <c r="F21" s="29"/>
      <c r="G21" s="31"/>
      <c r="H21" s="1"/>
      <c r="I21" s="1"/>
      <c r="J21" s="1"/>
      <c r="K21" s="1"/>
      <c r="L21" s="1"/>
      <c r="M21" s="1"/>
      <c r="N21" s="34"/>
      <c r="O21" s="58"/>
      <c r="P21" s="38"/>
      <c r="Q21" s="1"/>
      <c r="R21" s="69" t="s">
        <v>45</v>
      </c>
      <c r="S21" s="70">
        <f>O24</f>
        <v>0</v>
      </c>
      <c r="T21" s="1"/>
      <c r="U21" s="1"/>
      <c r="V21" s="1"/>
      <c r="W21" s="1"/>
    </row>
    <row r="22" spans="1:23" ht="16" thickBot="1" x14ac:dyDescent="0.4">
      <c r="A22" s="1"/>
      <c r="B22" s="28"/>
      <c r="C22" s="29"/>
      <c r="D22" s="30"/>
      <c r="E22" s="97" t="e">
        <f>VLOOKUP(C22,'סעיף הוצאות'!A:B,2,FALSE)</f>
        <v>#N/A</v>
      </c>
      <c r="F22" s="29"/>
      <c r="G22" s="31"/>
      <c r="H22" s="1"/>
      <c r="I22" s="119" t="s">
        <v>46</v>
      </c>
      <c r="J22" s="120"/>
      <c r="K22" s="120"/>
      <c r="L22" s="121"/>
      <c r="M22" s="1"/>
      <c r="N22" s="34"/>
      <c r="P22" s="71"/>
      <c r="Q22" s="1"/>
      <c r="R22" s="67" t="s">
        <v>33</v>
      </c>
      <c r="S22" s="68">
        <f>S21+S20</f>
        <v>-4683.6399999999994</v>
      </c>
      <c r="T22" s="1"/>
      <c r="U22" s="1"/>
      <c r="V22" s="1"/>
      <c r="W22" s="1"/>
    </row>
    <row r="23" spans="1:23" ht="16" thickBot="1" x14ac:dyDescent="0.4">
      <c r="A23" s="1"/>
      <c r="B23" s="28"/>
      <c r="C23" s="29"/>
      <c r="D23" s="30"/>
      <c r="E23" s="97" t="e">
        <f>VLOOKUP(C23,'סעיף הוצאות'!A:B,2,FALSE)</f>
        <v>#N/A</v>
      </c>
      <c r="F23" s="29"/>
      <c r="G23" s="31"/>
      <c r="H23" s="1"/>
      <c r="I23" s="72" t="s">
        <v>4</v>
      </c>
      <c r="J23" s="73" t="s">
        <v>47</v>
      </c>
      <c r="K23" s="73" t="s">
        <v>6</v>
      </c>
      <c r="L23" s="74" t="s">
        <v>48</v>
      </c>
      <c r="M23" s="1"/>
      <c r="N23" s="75"/>
      <c r="O23" s="76"/>
      <c r="P23" s="77"/>
      <c r="Q23" s="1"/>
      <c r="R23" s="1"/>
      <c r="S23" s="1"/>
      <c r="T23" s="1"/>
      <c r="U23" s="1"/>
      <c r="V23" s="1"/>
      <c r="W23" s="1"/>
    </row>
    <row r="24" spans="1:23" ht="14.5" thickBot="1" x14ac:dyDescent="0.35">
      <c r="A24" s="1"/>
      <c r="B24" s="28"/>
      <c r="C24" s="29"/>
      <c r="D24" s="30"/>
      <c r="E24" s="97" t="e">
        <f>VLOOKUP(C24,'סעיף הוצאות'!A:B,2,FALSE)</f>
        <v>#N/A</v>
      </c>
      <c r="F24" s="29"/>
      <c r="G24" s="31"/>
      <c r="H24" s="1"/>
      <c r="I24" s="78">
        <v>20</v>
      </c>
      <c r="J24" s="79" t="s">
        <v>49</v>
      </c>
      <c r="K24" s="80">
        <v>0</v>
      </c>
      <c r="L24" s="81"/>
      <c r="M24" s="1"/>
      <c r="N24" s="82" t="s">
        <v>33</v>
      </c>
      <c r="O24" s="122">
        <f>SUM(P17:P23)</f>
        <v>0</v>
      </c>
      <c r="P24" s="123"/>
      <c r="Q24" s="1"/>
      <c r="R24" s="124" t="s">
        <v>9</v>
      </c>
      <c r="S24" s="125"/>
      <c r="T24" s="1"/>
      <c r="U24" s="1"/>
      <c r="V24" s="1"/>
      <c r="W24" s="1"/>
    </row>
    <row r="25" spans="1:23" ht="14.5" thickBot="1" x14ac:dyDescent="0.35">
      <c r="A25" s="1"/>
      <c r="B25" s="28"/>
      <c r="C25" s="29"/>
      <c r="D25" s="30"/>
      <c r="E25" s="97" t="e">
        <f>VLOOKUP(C25,'סעיף הוצאות'!A:B,2,FALSE)</f>
        <v>#N/A</v>
      </c>
      <c r="F25" s="29"/>
      <c r="G25" s="31"/>
      <c r="H25" s="1"/>
      <c r="I25" s="78">
        <v>15</v>
      </c>
      <c r="J25" s="79" t="s">
        <v>50</v>
      </c>
      <c r="K25" s="80">
        <v>0</v>
      </c>
      <c r="L25" s="81"/>
      <c r="M25" s="1"/>
      <c r="N25" s="1"/>
      <c r="O25" s="1"/>
      <c r="P25" s="1"/>
      <c r="Q25" s="1"/>
      <c r="R25" s="98"/>
      <c r="S25" s="99"/>
      <c r="T25" s="1"/>
      <c r="U25" s="1"/>
      <c r="V25" s="1"/>
      <c r="W25" s="1"/>
    </row>
    <row r="26" spans="1:23" x14ac:dyDescent="0.3">
      <c r="A26" s="1"/>
      <c r="B26" s="28"/>
      <c r="C26" s="29"/>
      <c r="D26" s="30"/>
      <c r="E26" s="97" t="e">
        <f>VLOOKUP(C26,'סעיף הוצאות'!A:B,2,FALSE)</f>
        <v>#N/A</v>
      </c>
      <c r="F26" s="29"/>
      <c r="G26" s="31"/>
      <c r="H26" s="1"/>
      <c r="I26" s="78">
        <v>10</v>
      </c>
      <c r="J26" s="79" t="s">
        <v>32</v>
      </c>
      <c r="K26" s="80">
        <v>0</v>
      </c>
      <c r="L26" s="81"/>
      <c r="M26" s="1"/>
      <c r="N26" s="100" t="s">
        <v>51</v>
      </c>
      <c r="O26" s="101"/>
      <c r="P26" s="102"/>
      <c r="Q26" s="1"/>
      <c r="R26" s="103"/>
      <c r="S26" s="104"/>
      <c r="T26" s="1"/>
      <c r="U26" s="1"/>
      <c r="V26" s="1"/>
      <c r="W26" s="1"/>
    </row>
    <row r="27" spans="1:23" ht="14.5" thickBot="1" x14ac:dyDescent="0.35">
      <c r="A27" s="1"/>
      <c r="B27" s="28"/>
      <c r="C27" s="29"/>
      <c r="D27" s="30"/>
      <c r="E27" s="97" t="e">
        <f>VLOOKUP(C27,'סעיף הוצאות'!A:B,2,FALSE)</f>
        <v>#N/A</v>
      </c>
      <c r="F27" s="29"/>
      <c r="G27" s="31"/>
      <c r="H27" s="1"/>
      <c r="I27" s="78">
        <v>10</v>
      </c>
      <c r="J27" s="79"/>
      <c r="K27" s="80">
        <v>0</v>
      </c>
      <c r="L27" s="81"/>
      <c r="M27" s="1"/>
      <c r="N27" s="105">
        <f>SUM(O24,O13)</f>
        <v>0</v>
      </c>
      <c r="O27" s="106"/>
      <c r="P27" s="107"/>
      <c r="Q27" s="1"/>
      <c r="R27" s="108"/>
      <c r="S27" s="109"/>
      <c r="T27" s="1"/>
      <c r="U27" s="1"/>
      <c r="V27" s="1"/>
      <c r="W27" s="1"/>
    </row>
    <row r="28" spans="1:23" x14ac:dyDescent="0.3">
      <c r="A28" s="1"/>
      <c r="B28" s="28"/>
      <c r="C28" s="29"/>
      <c r="D28" s="30"/>
      <c r="E28" s="97" t="e">
        <f>VLOOKUP(C28,'סעיף הוצאות'!A:B,2,FALSE)</f>
        <v>#N/A</v>
      </c>
      <c r="F28" s="29"/>
      <c r="G28" s="31"/>
      <c r="H28" s="1"/>
      <c r="I28" s="78">
        <v>10</v>
      </c>
      <c r="J28" s="79" t="s">
        <v>32</v>
      </c>
      <c r="K28" s="80">
        <v>0</v>
      </c>
      <c r="L28" s="8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3">
      <c r="A29" s="1"/>
      <c r="B29" s="28"/>
      <c r="C29" s="29"/>
      <c r="D29" s="30"/>
      <c r="E29" s="97" t="e">
        <f>VLOOKUP(C29,'סעיף הוצאות'!A:B,2,FALSE)</f>
        <v>#N/A</v>
      </c>
      <c r="F29" s="29"/>
      <c r="G29" s="31"/>
      <c r="H29" s="1"/>
      <c r="I29" s="78">
        <v>15</v>
      </c>
      <c r="J29" s="79" t="s">
        <v>32</v>
      </c>
      <c r="K29" s="80">
        <v>0</v>
      </c>
      <c r="L29" s="8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3">
      <c r="A30" s="1"/>
      <c r="B30" s="28"/>
      <c r="C30" s="29"/>
      <c r="D30" s="30"/>
      <c r="E30" s="97" t="e">
        <f>VLOOKUP(C30,'סעיף הוצאות'!A:B,2,FALSE)</f>
        <v>#N/A</v>
      </c>
      <c r="F30" s="29"/>
      <c r="G30" s="31"/>
      <c r="H30" s="1"/>
      <c r="I30" s="78"/>
      <c r="J30" s="79"/>
      <c r="K30" s="80">
        <v>0</v>
      </c>
      <c r="L30" s="8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4.5" thickBot="1" x14ac:dyDescent="0.35">
      <c r="A31" s="1"/>
      <c r="B31" s="28"/>
      <c r="C31" s="29"/>
      <c r="D31" s="30"/>
      <c r="E31" s="97" t="e">
        <f>VLOOKUP(C31,'סעיף הוצאות'!A:B,2,FALSE)</f>
        <v>#N/A</v>
      </c>
      <c r="F31" s="29"/>
      <c r="G31" s="31"/>
      <c r="H31" s="1"/>
      <c r="I31" s="83"/>
      <c r="J31" s="84"/>
      <c r="K31" s="85">
        <v>0</v>
      </c>
      <c r="L31" s="8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4.5" thickBot="1" x14ac:dyDescent="0.35">
      <c r="A32" s="1"/>
      <c r="B32" s="28"/>
      <c r="C32" s="29"/>
      <c r="D32" s="30"/>
      <c r="E32" s="97" t="e">
        <f>VLOOKUP(C32,'סעיף הוצאות'!A:B,2,FALSE)</f>
        <v>#N/A</v>
      </c>
      <c r="F32" s="29"/>
      <c r="G32" s="31"/>
      <c r="H32" s="1"/>
      <c r="I32" s="87" t="s">
        <v>33</v>
      </c>
      <c r="J32" s="110">
        <f>SUM(K24:K31)</f>
        <v>0</v>
      </c>
      <c r="K32" s="110"/>
      <c r="L32" s="11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3">
      <c r="A33" s="1"/>
      <c r="B33" s="28"/>
      <c r="C33" s="29"/>
      <c r="D33" s="30"/>
      <c r="E33" s="97" t="e">
        <f>VLOOKUP(C33,'סעיף הוצאות'!A:B,2,FALSE)</f>
        <v>#N/A</v>
      </c>
      <c r="F33" s="29"/>
      <c r="G33" s="3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3">
      <c r="A34" s="1"/>
      <c r="B34" s="28"/>
      <c r="C34" s="29"/>
      <c r="D34" s="30"/>
      <c r="E34" s="97" t="e">
        <f>VLOOKUP(C34,'סעיף הוצאות'!A:B,2,FALSE)</f>
        <v>#N/A</v>
      </c>
      <c r="F34" s="29"/>
      <c r="G34" s="3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3">
      <c r="A35" s="1"/>
      <c r="B35" s="28"/>
      <c r="C35" s="29"/>
      <c r="D35" s="30"/>
      <c r="E35" s="97" t="e">
        <f>VLOOKUP(C35,'סעיף הוצאות'!A:B,2,FALSE)</f>
        <v>#N/A</v>
      </c>
      <c r="F35" s="29"/>
      <c r="G35" s="3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5" x14ac:dyDescent="0.35">
      <c r="A36" s="1"/>
      <c r="B36" s="47"/>
      <c r="C36" s="48"/>
      <c r="D36" s="49"/>
      <c r="E36" s="97" t="e">
        <f>VLOOKUP(C36,'סעיף הוצאות'!A:B,2,FALSE)</f>
        <v>#N/A</v>
      </c>
      <c r="F36" s="29"/>
      <c r="G36" s="3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5" x14ac:dyDescent="0.35">
      <c r="B37" s="47"/>
      <c r="C37" s="48"/>
      <c r="D37" s="49"/>
      <c r="E37" s="97" t="e">
        <f>VLOOKUP(C37,'סעיף הוצאות'!A:B,2,FALSE)</f>
        <v>#N/A</v>
      </c>
      <c r="F37" s="29"/>
      <c r="G37" s="31"/>
      <c r="N37" s="1"/>
      <c r="O37" s="1"/>
      <c r="P37" s="1"/>
    </row>
    <row r="38" spans="1:23" x14ac:dyDescent="0.3">
      <c r="B38" s="28"/>
      <c r="C38" s="29"/>
      <c r="D38" s="30"/>
      <c r="E38" s="97" t="e">
        <f>VLOOKUP(C38,'סעיף הוצאות'!A:B,2,FALSE)</f>
        <v>#N/A</v>
      </c>
      <c r="F38" s="29"/>
      <c r="G38" s="31"/>
      <c r="N38" s="1"/>
      <c r="O38" s="1"/>
      <c r="P38" s="1"/>
    </row>
    <row r="39" spans="1:23" x14ac:dyDescent="0.3">
      <c r="B39" s="28"/>
      <c r="C39" s="29"/>
      <c r="D39" s="30"/>
      <c r="E39" s="97" t="e">
        <f>VLOOKUP(C39,'סעיף הוצאות'!A:B,2,FALSE)</f>
        <v>#N/A</v>
      </c>
      <c r="F39" s="29"/>
      <c r="G39" s="31"/>
      <c r="N39" s="1"/>
      <c r="O39" s="1"/>
      <c r="P39" s="1"/>
    </row>
    <row r="40" spans="1:23" x14ac:dyDescent="0.3">
      <c r="B40" s="28"/>
      <c r="C40" s="29"/>
      <c r="D40" s="30"/>
      <c r="E40" s="97" t="e">
        <f>VLOOKUP(C40,'סעיף הוצאות'!A:B,2,FALSE)</f>
        <v>#N/A</v>
      </c>
      <c r="F40" s="29"/>
      <c r="G40" s="31"/>
    </row>
    <row r="41" spans="1:23" x14ac:dyDescent="0.3">
      <c r="B41" s="28"/>
      <c r="C41" s="29"/>
      <c r="D41" s="30"/>
      <c r="E41" s="97" t="e">
        <f>VLOOKUP(C41,'סעיף הוצאות'!A:B,2,FALSE)</f>
        <v>#N/A</v>
      </c>
      <c r="F41" s="29"/>
      <c r="G41" s="31"/>
    </row>
    <row r="42" spans="1:23" x14ac:dyDescent="0.3">
      <c r="B42" s="28"/>
      <c r="C42" s="29"/>
      <c r="D42" s="30"/>
      <c r="E42" s="97" t="e">
        <f>VLOOKUP(C42,'סעיף הוצאות'!A:B,2,FALSE)</f>
        <v>#N/A</v>
      </c>
      <c r="F42" s="29"/>
      <c r="G42" s="31"/>
    </row>
    <row r="43" spans="1:23" x14ac:dyDescent="0.3">
      <c r="B43" s="28"/>
      <c r="C43" s="29"/>
      <c r="D43" s="30"/>
      <c r="E43" s="97" t="e">
        <f>VLOOKUP(C43,'סעיף הוצאות'!A:B,2,FALSE)</f>
        <v>#N/A</v>
      </c>
      <c r="F43" s="29"/>
      <c r="G43" s="31"/>
    </row>
    <row r="44" spans="1:23" x14ac:dyDescent="0.3">
      <c r="B44" s="28"/>
      <c r="C44" s="29"/>
      <c r="D44" s="30"/>
      <c r="E44" s="97" t="e">
        <f>VLOOKUP(C44,'סעיף הוצאות'!A:B,2,FALSE)</f>
        <v>#N/A</v>
      </c>
      <c r="F44" s="29"/>
      <c r="G44" s="31"/>
    </row>
    <row r="45" spans="1:23" x14ac:dyDescent="0.3">
      <c r="B45" s="28"/>
      <c r="C45" s="29"/>
      <c r="D45" s="30"/>
      <c r="E45" s="97" t="e">
        <f>VLOOKUP(C45,'סעיף הוצאות'!A:B,2,FALSE)</f>
        <v>#N/A</v>
      </c>
      <c r="F45" s="29"/>
      <c r="G45" s="31"/>
    </row>
    <row r="46" spans="1:23" x14ac:dyDescent="0.3">
      <c r="B46" s="28"/>
      <c r="C46" s="29"/>
      <c r="D46" s="30"/>
      <c r="E46" s="97" t="e">
        <f>VLOOKUP(C46,'סעיף הוצאות'!A:B,2,FALSE)</f>
        <v>#N/A</v>
      </c>
      <c r="F46" s="29"/>
      <c r="G46" s="31"/>
    </row>
    <row r="47" spans="1:23" x14ac:dyDescent="0.3">
      <c r="B47" s="28"/>
      <c r="C47" s="29"/>
      <c r="D47" s="30"/>
      <c r="E47" s="97" t="e">
        <f>VLOOKUP(C47,'סעיף הוצאות'!A:B,2,FALSE)</f>
        <v>#N/A</v>
      </c>
      <c r="F47" s="29"/>
      <c r="G47" s="31"/>
    </row>
    <row r="48" spans="1:23" x14ac:dyDescent="0.3">
      <c r="B48" s="28"/>
      <c r="C48" s="29"/>
      <c r="D48" s="30"/>
      <c r="E48" s="97" t="e">
        <f>VLOOKUP(C48,'סעיף הוצאות'!A:B,2,FALSE)</f>
        <v>#N/A</v>
      </c>
      <c r="F48" s="29"/>
      <c r="G48" s="31"/>
    </row>
    <row r="49" spans="2:7" x14ac:dyDescent="0.3">
      <c r="B49" s="28"/>
      <c r="C49" s="29"/>
      <c r="D49" s="30"/>
      <c r="E49" s="97" t="e">
        <f>VLOOKUP(C49,'סעיף הוצאות'!A:B,2,FALSE)</f>
        <v>#N/A</v>
      </c>
      <c r="F49" s="29"/>
      <c r="G49" s="31"/>
    </row>
    <row r="50" spans="2:7" x14ac:dyDescent="0.3">
      <c r="B50" s="28"/>
      <c r="C50" s="29"/>
      <c r="D50" s="30"/>
      <c r="E50" s="97" t="e">
        <f>VLOOKUP(C50,'סעיף הוצאות'!A:B,2,FALSE)</f>
        <v>#N/A</v>
      </c>
      <c r="F50" s="29"/>
      <c r="G50" s="31"/>
    </row>
    <row r="51" spans="2:7" x14ac:dyDescent="0.3">
      <c r="B51" s="28"/>
      <c r="C51" s="29"/>
      <c r="D51" s="30"/>
      <c r="E51" s="97" t="e">
        <f>VLOOKUP(C51,'סעיף הוצאות'!A:B,2,FALSE)</f>
        <v>#N/A</v>
      </c>
      <c r="F51" s="29"/>
      <c r="G51" s="31"/>
    </row>
    <row r="52" spans="2:7" ht="15.5" x14ac:dyDescent="0.35">
      <c r="B52" s="47"/>
      <c r="C52" s="48"/>
      <c r="D52" s="49"/>
      <c r="E52" s="97" t="e">
        <f>VLOOKUP(C52,'סעיף הוצאות'!A:B,2,FALSE)</f>
        <v>#N/A</v>
      </c>
      <c r="F52" s="29"/>
      <c r="G52" s="31"/>
    </row>
    <row r="53" spans="2:7" x14ac:dyDescent="0.3">
      <c r="B53" s="28"/>
      <c r="C53" s="29"/>
      <c r="D53" s="30"/>
      <c r="E53" s="97" t="e">
        <f>VLOOKUP(C53,'סעיף הוצאות'!A:B,2,FALSE)</f>
        <v>#N/A</v>
      </c>
      <c r="F53" s="29"/>
      <c r="G53" s="31"/>
    </row>
    <row r="54" spans="2:7" x14ac:dyDescent="0.3">
      <c r="B54" s="28"/>
      <c r="C54" s="29"/>
      <c r="D54" s="30"/>
      <c r="E54" s="97" t="e">
        <f>VLOOKUP(C54,'סעיף הוצאות'!A:B,2,FALSE)</f>
        <v>#N/A</v>
      </c>
      <c r="F54" s="29"/>
      <c r="G54" s="31"/>
    </row>
    <row r="55" spans="2:7" x14ac:dyDescent="0.3">
      <c r="B55" s="28"/>
      <c r="C55" s="29"/>
      <c r="D55" s="30"/>
      <c r="E55" s="97" t="e">
        <f>VLOOKUP(C55,'סעיף הוצאות'!A:B,2,FALSE)</f>
        <v>#N/A</v>
      </c>
      <c r="F55" s="29"/>
      <c r="G55" s="31"/>
    </row>
    <row r="56" spans="2:7" x14ac:dyDescent="0.3">
      <c r="B56" s="28"/>
      <c r="C56" s="29"/>
      <c r="D56" s="30"/>
      <c r="E56" s="97" t="e">
        <f>VLOOKUP(C56,'סעיף הוצאות'!A:B,2,FALSE)</f>
        <v>#N/A</v>
      </c>
      <c r="F56" s="29"/>
      <c r="G56" s="31"/>
    </row>
    <row r="57" spans="2:7" ht="15.5" x14ac:dyDescent="0.35">
      <c r="B57" s="47"/>
      <c r="C57" s="48"/>
      <c r="D57" s="49"/>
      <c r="E57" s="97" t="e">
        <f>VLOOKUP(C57,'סעיף הוצאות'!A:B,2,FALSE)</f>
        <v>#N/A</v>
      </c>
      <c r="F57" s="29"/>
      <c r="G57" s="31"/>
    </row>
    <row r="58" spans="2:7" ht="15.5" x14ac:dyDescent="0.35">
      <c r="B58" s="47"/>
      <c r="C58" s="48"/>
      <c r="D58" s="49"/>
      <c r="E58" s="97" t="e">
        <f>VLOOKUP(C58,'סעיף הוצאות'!A:B,2,FALSE)</f>
        <v>#N/A</v>
      </c>
      <c r="F58" s="29"/>
      <c r="G58" s="31"/>
    </row>
    <row r="59" spans="2:7" x14ac:dyDescent="0.3">
      <c r="B59" s="28"/>
      <c r="C59" s="29"/>
      <c r="D59" s="30"/>
      <c r="E59" s="97" t="e">
        <f>VLOOKUP(C59,'סעיף הוצאות'!A:B,2,FALSE)</f>
        <v>#N/A</v>
      </c>
      <c r="F59" s="29"/>
      <c r="G59" s="31"/>
    </row>
    <row r="60" spans="2:7" x14ac:dyDescent="0.3">
      <c r="B60" s="28"/>
      <c r="C60" s="29"/>
      <c r="D60" s="30"/>
      <c r="E60" s="97" t="e">
        <f>VLOOKUP(C60,'סעיף הוצאות'!A:B,2,FALSE)</f>
        <v>#N/A</v>
      </c>
      <c r="F60" s="29"/>
      <c r="G60" s="31"/>
    </row>
    <row r="61" spans="2:7" x14ac:dyDescent="0.3">
      <c r="B61" s="28"/>
      <c r="C61" s="29"/>
      <c r="D61" s="30"/>
      <c r="E61" s="97" t="e">
        <f>VLOOKUP(C61,'סעיף הוצאות'!A:B,2,FALSE)</f>
        <v>#N/A</v>
      </c>
      <c r="F61" s="29"/>
      <c r="G61" s="31"/>
    </row>
    <row r="62" spans="2:7" x14ac:dyDescent="0.3">
      <c r="B62" s="28"/>
      <c r="C62" s="29"/>
      <c r="D62" s="30"/>
      <c r="E62" s="97" t="e">
        <f>VLOOKUP(C62,'סעיף הוצאות'!A:B,2,FALSE)</f>
        <v>#N/A</v>
      </c>
      <c r="F62" s="29"/>
      <c r="G62" s="31"/>
    </row>
    <row r="63" spans="2:7" x14ac:dyDescent="0.3">
      <c r="B63" s="28"/>
      <c r="C63" s="29"/>
      <c r="D63" s="30"/>
      <c r="E63" s="97" t="e">
        <f>VLOOKUP(C63,'סעיף הוצאות'!A:B,2,FALSE)</f>
        <v>#N/A</v>
      </c>
      <c r="F63" s="29"/>
      <c r="G63" s="31"/>
    </row>
    <row r="64" spans="2:7" x14ac:dyDescent="0.3">
      <c r="B64" s="28"/>
      <c r="C64" s="29"/>
      <c r="D64" s="30"/>
      <c r="E64" s="97" t="e">
        <f>VLOOKUP(C64,'סעיף הוצאות'!A:B,2,FALSE)</f>
        <v>#N/A</v>
      </c>
      <c r="F64" s="29"/>
      <c r="G64" s="31"/>
    </row>
    <row r="65" spans="2:7" x14ac:dyDescent="0.3">
      <c r="B65" s="28"/>
      <c r="C65" s="29"/>
      <c r="D65" s="30"/>
      <c r="E65" s="97" t="e">
        <f>VLOOKUP(C65,'סעיף הוצאות'!A:B,2,FALSE)</f>
        <v>#N/A</v>
      </c>
      <c r="F65" s="29"/>
      <c r="G65" s="31"/>
    </row>
    <row r="66" spans="2:7" x14ac:dyDescent="0.3">
      <c r="B66" s="28"/>
      <c r="C66" s="29"/>
      <c r="D66" s="30"/>
      <c r="E66" s="97" t="e">
        <f>VLOOKUP(C66,'סעיף הוצאות'!A:B,2,FALSE)</f>
        <v>#N/A</v>
      </c>
      <c r="F66" s="29"/>
      <c r="G66" s="31"/>
    </row>
    <row r="67" spans="2:7" x14ac:dyDescent="0.3">
      <c r="B67" s="28"/>
      <c r="C67" s="29"/>
      <c r="D67" s="30"/>
      <c r="E67" s="97" t="e">
        <f>VLOOKUP(C67,'סעיף הוצאות'!A:B,2,FALSE)</f>
        <v>#N/A</v>
      </c>
      <c r="F67" s="29"/>
      <c r="G67" s="31"/>
    </row>
    <row r="68" spans="2:7" ht="15.5" x14ac:dyDescent="0.35">
      <c r="B68" s="47"/>
      <c r="C68" s="48"/>
      <c r="D68" s="49"/>
      <c r="E68" s="97" t="e">
        <f>VLOOKUP(C68,'סעיף הוצאות'!A:B,2,FALSE)</f>
        <v>#N/A</v>
      </c>
      <c r="F68" s="29"/>
      <c r="G68" s="31"/>
    </row>
    <row r="69" spans="2:7" x14ac:dyDescent="0.3">
      <c r="B69" s="28"/>
      <c r="C69" s="29"/>
      <c r="D69" s="30"/>
      <c r="E69" s="97" t="e">
        <f>VLOOKUP(C69,'סעיף הוצאות'!A:B,2,FALSE)</f>
        <v>#N/A</v>
      </c>
      <c r="F69" s="29"/>
      <c r="G69" s="31"/>
    </row>
    <row r="70" spans="2:7" x14ac:dyDescent="0.3">
      <c r="B70" s="28"/>
      <c r="C70" s="29"/>
      <c r="D70" s="30"/>
      <c r="E70" s="97" t="e">
        <f>VLOOKUP(C70,'סעיף הוצאות'!A:B,2,FALSE)</f>
        <v>#N/A</v>
      </c>
      <c r="F70" s="29"/>
      <c r="G70" s="31"/>
    </row>
    <row r="71" spans="2:7" x14ac:dyDescent="0.3">
      <c r="B71" s="28"/>
      <c r="C71" s="29"/>
      <c r="D71" s="30"/>
      <c r="E71" s="97" t="e">
        <f>VLOOKUP(C71,'סעיף הוצאות'!A:B,2,FALSE)</f>
        <v>#N/A</v>
      </c>
      <c r="F71" s="29"/>
      <c r="G71" s="31"/>
    </row>
    <row r="72" spans="2:7" x14ac:dyDescent="0.3">
      <c r="B72" s="28"/>
      <c r="C72" s="29"/>
      <c r="D72" s="30"/>
      <c r="E72" s="97" t="e">
        <f>VLOOKUP(C72,'סעיף הוצאות'!A:B,2,FALSE)</f>
        <v>#N/A</v>
      </c>
      <c r="F72" s="29"/>
      <c r="G72" s="31"/>
    </row>
    <row r="73" spans="2:7" x14ac:dyDescent="0.3">
      <c r="B73" s="28"/>
      <c r="C73" s="29"/>
      <c r="D73" s="30"/>
      <c r="E73" s="97" t="e">
        <f>VLOOKUP(C73,'סעיף הוצאות'!A:B,2,FALSE)</f>
        <v>#N/A</v>
      </c>
      <c r="F73" s="29"/>
      <c r="G73" s="31"/>
    </row>
    <row r="74" spans="2:7" x14ac:dyDescent="0.3">
      <c r="B74" s="28"/>
      <c r="C74" s="29"/>
      <c r="D74" s="30"/>
      <c r="E74" s="97" t="e">
        <f>VLOOKUP(C74,'סעיף הוצאות'!A:B,2,FALSE)</f>
        <v>#N/A</v>
      </c>
      <c r="F74" s="29"/>
      <c r="G74" s="31"/>
    </row>
    <row r="75" spans="2:7" x14ac:dyDescent="0.3">
      <c r="B75" s="28"/>
      <c r="C75" s="29"/>
      <c r="D75" s="30"/>
      <c r="E75" s="97" t="e">
        <f>VLOOKUP(C75,'סעיף הוצאות'!A:B,2,FALSE)</f>
        <v>#N/A</v>
      </c>
      <c r="F75" s="29"/>
      <c r="G75" s="31"/>
    </row>
    <row r="76" spans="2:7" x14ac:dyDescent="0.3">
      <c r="B76" s="28"/>
      <c r="C76" s="29"/>
      <c r="D76" s="30"/>
      <c r="E76" s="97" t="e">
        <f>VLOOKUP(C76,'סעיף הוצאות'!A:B,2,FALSE)</f>
        <v>#N/A</v>
      </c>
      <c r="F76" s="29"/>
      <c r="G76" s="31"/>
    </row>
    <row r="77" spans="2:7" x14ac:dyDescent="0.3">
      <c r="B77" s="28"/>
      <c r="C77" s="29"/>
      <c r="D77" s="30"/>
      <c r="E77" s="97" t="e">
        <f>VLOOKUP(C77,'סעיף הוצאות'!A:B,2,FALSE)</f>
        <v>#N/A</v>
      </c>
      <c r="F77" s="29"/>
      <c r="G77" s="31"/>
    </row>
    <row r="78" spans="2:7" x14ac:dyDescent="0.3">
      <c r="B78" s="28"/>
      <c r="C78" s="29"/>
      <c r="D78" s="30"/>
      <c r="E78" s="97" t="e">
        <f>VLOOKUP(C78,'סעיף הוצאות'!A:B,2,FALSE)</f>
        <v>#N/A</v>
      </c>
      <c r="F78" s="29"/>
      <c r="G78" s="31"/>
    </row>
    <row r="79" spans="2:7" ht="15.5" x14ac:dyDescent="0.35">
      <c r="B79" s="47"/>
      <c r="C79" s="48"/>
      <c r="D79" s="49"/>
      <c r="E79" s="97" t="e">
        <f>VLOOKUP(C79,'סעיף הוצאות'!A:B,2,FALSE)</f>
        <v>#N/A</v>
      </c>
      <c r="F79" s="29"/>
      <c r="G79" s="31"/>
    </row>
    <row r="80" spans="2:7" x14ac:dyDescent="0.3">
      <c r="B80" s="28"/>
      <c r="C80" s="29"/>
      <c r="D80" s="30"/>
      <c r="E80" s="97" t="e">
        <f>VLOOKUP(C80,'סעיף הוצאות'!A:B,2,FALSE)</f>
        <v>#N/A</v>
      </c>
      <c r="F80" s="29"/>
      <c r="G80" s="31"/>
    </row>
    <row r="81" spans="2:7" x14ac:dyDescent="0.3">
      <c r="B81" s="28"/>
      <c r="C81" s="29"/>
      <c r="D81" s="30"/>
      <c r="E81" s="97" t="e">
        <f>VLOOKUP(C81,'סעיף הוצאות'!A:B,2,FALSE)</f>
        <v>#N/A</v>
      </c>
      <c r="F81" s="29"/>
      <c r="G81" s="31"/>
    </row>
    <row r="82" spans="2:7" ht="15.5" x14ac:dyDescent="0.35">
      <c r="B82" s="47"/>
      <c r="C82" s="48"/>
      <c r="D82" s="49"/>
      <c r="E82" s="97" t="e">
        <f>VLOOKUP(C82,'סעיף הוצאות'!A:B,2,FALSE)</f>
        <v>#N/A</v>
      </c>
      <c r="F82" s="29"/>
      <c r="G82" s="31"/>
    </row>
    <row r="83" spans="2:7" ht="15.5" x14ac:dyDescent="0.35">
      <c r="B83" s="47"/>
      <c r="C83" s="48"/>
      <c r="D83" s="49"/>
      <c r="E83" s="97" t="e">
        <f>VLOOKUP(C83,'סעיף הוצאות'!A:B,2,FALSE)</f>
        <v>#N/A</v>
      </c>
      <c r="F83" s="29"/>
      <c r="G83" s="31"/>
    </row>
    <row r="84" spans="2:7" ht="15.5" x14ac:dyDescent="0.35">
      <c r="B84" s="47"/>
      <c r="C84" s="48"/>
      <c r="D84" s="49"/>
      <c r="E84" s="97" t="e">
        <f>VLOOKUP(C84,'סעיף הוצאות'!A:B,2,FALSE)</f>
        <v>#N/A</v>
      </c>
      <c r="F84" s="29"/>
      <c r="G84" s="31"/>
    </row>
    <row r="85" spans="2:7" ht="15.5" x14ac:dyDescent="0.35">
      <c r="B85" s="47"/>
      <c r="C85" s="48"/>
      <c r="D85" s="49"/>
      <c r="E85" s="97" t="e">
        <f>VLOOKUP(C85,'סעיף הוצאות'!A:B,2,FALSE)</f>
        <v>#N/A</v>
      </c>
      <c r="F85" s="29"/>
      <c r="G85" s="31"/>
    </row>
    <row r="86" spans="2:7" x14ac:dyDescent="0.3">
      <c r="B86" s="28"/>
      <c r="C86" s="29"/>
      <c r="D86" s="30"/>
      <c r="E86" s="97" t="e">
        <f>VLOOKUP(C86,'סעיף הוצאות'!A:B,2,FALSE)</f>
        <v>#N/A</v>
      </c>
      <c r="F86" s="29"/>
      <c r="G86" s="31"/>
    </row>
    <row r="87" spans="2:7" ht="15.5" x14ac:dyDescent="0.35">
      <c r="B87" s="47"/>
      <c r="C87" s="48"/>
      <c r="D87" s="49"/>
      <c r="E87" s="97" t="e">
        <f>VLOOKUP(C87,'סעיף הוצאות'!A:B,2,FALSE)</f>
        <v>#N/A</v>
      </c>
      <c r="F87" s="29"/>
      <c r="G87" s="31"/>
    </row>
    <row r="88" spans="2:7" ht="15.5" x14ac:dyDescent="0.35">
      <c r="B88" s="47"/>
      <c r="C88" s="48"/>
      <c r="D88" s="49"/>
      <c r="E88" s="97" t="e">
        <f>VLOOKUP(C88,'סעיף הוצאות'!A:B,2,FALSE)</f>
        <v>#N/A</v>
      </c>
      <c r="F88" s="29"/>
      <c r="G88" s="31"/>
    </row>
    <row r="89" spans="2:7" ht="15.5" x14ac:dyDescent="0.35">
      <c r="B89" s="47"/>
      <c r="C89" s="48"/>
      <c r="D89" s="49"/>
      <c r="E89" s="97" t="e">
        <f>VLOOKUP(C89,'סעיף הוצאות'!A:B,2,FALSE)</f>
        <v>#N/A</v>
      </c>
      <c r="F89" s="29"/>
      <c r="G89" s="31"/>
    </row>
    <row r="90" spans="2:7" ht="15.5" x14ac:dyDescent="0.35">
      <c r="B90" s="47"/>
      <c r="C90" s="48"/>
      <c r="D90" s="49"/>
      <c r="E90" s="97" t="e">
        <f>VLOOKUP(C90,'סעיף הוצאות'!A:B,2,FALSE)</f>
        <v>#N/A</v>
      </c>
      <c r="F90" s="29"/>
      <c r="G90" s="31"/>
    </row>
    <row r="91" spans="2:7" ht="15.5" x14ac:dyDescent="0.35">
      <c r="B91" s="47"/>
      <c r="C91" s="48"/>
      <c r="D91" s="49"/>
      <c r="E91" s="97" t="e">
        <f>VLOOKUP(C91,'סעיף הוצאות'!A:B,2,FALSE)</f>
        <v>#N/A</v>
      </c>
      <c r="F91" s="29"/>
      <c r="G91" s="31"/>
    </row>
    <row r="92" spans="2:7" ht="15.5" x14ac:dyDescent="0.35">
      <c r="B92" s="47"/>
      <c r="C92" s="48"/>
      <c r="D92" s="49"/>
      <c r="E92" s="97" t="e">
        <f>VLOOKUP(C92,'סעיף הוצאות'!A:B,2,FALSE)</f>
        <v>#N/A</v>
      </c>
      <c r="F92" s="29"/>
      <c r="G92" s="31"/>
    </row>
    <row r="93" spans="2:7" ht="15.5" x14ac:dyDescent="0.35">
      <c r="B93" s="47"/>
      <c r="C93" s="48"/>
      <c r="D93" s="49"/>
      <c r="E93" s="97" t="e">
        <f>VLOOKUP(C93,'סעיף הוצאות'!A:B,2,FALSE)</f>
        <v>#N/A</v>
      </c>
      <c r="F93" s="29"/>
      <c r="G93" s="31"/>
    </row>
    <row r="94" spans="2:7" ht="15.5" x14ac:dyDescent="0.35">
      <c r="B94" s="47"/>
      <c r="C94" s="48"/>
      <c r="D94" s="49"/>
      <c r="E94" s="97" t="e">
        <f>VLOOKUP(C94,'סעיף הוצאות'!A:B,2,FALSE)</f>
        <v>#N/A</v>
      </c>
      <c r="F94" s="29"/>
      <c r="G94" s="31"/>
    </row>
    <row r="95" spans="2:7" ht="15.5" x14ac:dyDescent="0.35">
      <c r="B95" s="47"/>
      <c r="C95" s="48"/>
      <c r="D95" s="49"/>
      <c r="E95" s="97" t="e">
        <f>VLOOKUP(C95,'סעיף הוצאות'!A:B,2,FALSE)</f>
        <v>#N/A</v>
      </c>
      <c r="F95" s="29"/>
      <c r="G95" s="31"/>
    </row>
    <row r="96" spans="2:7" ht="15.5" x14ac:dyDescent="0.35">
      <c r="B96" s="47"/>
      <c r="C96" s="48"/>
      <c r="D96" s="49"/>
      <c r="E96" s="97" t="e">
        <f>VLOOKUP(C96,'סעיף הוצאות'!A:B,2,FALSE)</f>
        <v>#N/A</v>
      </c>
      <c r="F96" s="29"/>
      <c r="G96" s="31"/>
    </row>
    <row r="97" spans="2:7" ht="15.5" x14ac:dyDescent="0.35">
      <c r="B97" s="47"/>
      <c r="C97" s="58"/>
      <c r="D97" s="38"/>
      <c r="E97" s="97" t="e">
        <f>VLOOKUP(C97,'סעיף הוצאות'!A:B,2,FALSE)</f>
        <v>#N/A</v>
      </c>
      <c r="F97" s="29"/>
      <c r="G97" s="31"/>
    </row>
    <row r="98" spans="2:7" ht="16" thickBot="1" x14ac:dyDescent="0.4">
      <c r="B98" s="47"/>
      <c r="C98" s="88"/>
      <c r="D98" s="89"/>
      <c r="E98" s="97" t="e">
        <f>VLOOKUP(C98,'סעיף הוצאות'!A:B,2,FALSE)</f>
        <v>#N/A</v>
      </c>
      <c r="F98" s="29"/>
      <c r="G98" s="31"/>
    </row>
    <row r="99" spans="2:7" ht="15.5" x14ac:dyDescent="0.35">
      <c r="B99" s="47"/>
      <c r="C99" s="48"/>
      <c r="D99" s="49"/>
      <c r="E99" s="97" t="e">
        <f>VLOOKUP(C99,'סעיף הוצאות'!A:B,2,FALSE)</f>
        <v>#N/A</v>
      </c>
      <c r="F99" s="29"/>
      <c r="G99" s="31"/>
    </row>
    <row r="100" spans="2:7" ht="15.5" x14ac:dyDescent="0.35">
      <c r="B100" s="47"/>
      <c r="C100" s="48"/>
      <c r="D100" s="49"/>
      <c r="E100" s="97" t="e">
        <f>VLOOKUP(C100,'סעיף הוצאות'!A:B,2,FALSE)</f>
        <v>#N/A</v>
      </c>
      <c r="F100" s="29"/>
      <c r="G100" s="31"/>
    </row>
    <row r="101" spans="2:7" ht="15.5" x14ac:dyDescent="0.35">
      <c r="B101" s="47"/>
      <c r="C101" s="48"/>
      <c r="D101" s="49"/>
      <c r="E101" s="97" t="e">
        <f>VLOOKUP(C101,'סעיף הוצאות'!A:B,2,FALSE)</f>
        <v>#N/A</v>
      </c>
      <c r="F101" s="29"/>
      <c r="G101" s="31"/>
    </row>
    <row r="102" spans="2:7" ht="15.5" x14ac:dyDescent="0.35">
      <c r="B102" s="47"/>
      <c r="C102" s="48"/>
      <c r="D102" s="49"/>
      <c r="E102" s="97" t="e">
        <f>VLOOKUP(C102,'סעיף הוצאות'!A:B,2,FALSE)</f>
        <v>#N/A</v>
      </c>
      <c r="F102" s="29"/>
      <c r="G102" s="31"/>
    </row>
    <row r="103" spans="2:7" ht="15.5" x14ac:dyDescent="0.35">
      <c r="B103" s="47"/>
      <c r="C103" s="48"/>
      <c r="D103" s="49"/>
      <c r="E103" s="97" t="e">
        <f>VLOOKUP(C103,'סעיף הוצאות'!A:B,2,FALSE)</f>
        <v>#N/A</v>
      </c>
      <c r="F103" s="29"/>
      <c r="G103" s="31"/>
    </row>
    <row r="104" spans="2:7" ht="15.5" x14ac:dyDescent="0.35">
      <c r="B104" s="47"/>
      <c r="C104" s="48"/>
      <c r="D104" s="49"/>
      <c r="E104" s="97" t="e">
        <f>VLOOKUP(C104,'סעיף הוצאות'!A:B,2,FALSE)</f>
        <v>#N/A</v>
      </c>
      <c r="F104" s="29"/>
      <c r="G104" s="31"/>
    </row>
    <row r="105" spans="2:7" ht="16" thickBot="1" x14ac:dyDescent="0.4">
      <c r="B105" s="90"/>
      <c r="C105" s="91"/>
      <c r="D105" s="92"/>
      <c r="E105" s="97" t="e">
        <f>VLOOKUP(C105,'סעיף הוצאות'!A:B,2,FALSE)</f>
        <v>#N/A</v>
      </c>
      <c r="F105" s="93"/>
      <c r="G105" s="94"/>
    </row>
    <row r="106" spans="2:7" x14ac:dyDescent="0.3">
      <c r="C106" s="29"/>
      <c r="E106" s="29"/>
      <c r="F106" s="29"/>
      <c r="G106" s="29"/>
    </row>
    <row r="107" spans="2:7" x14ac:dyDescent="0.3">
      <c r="C107" s="29"/>
      <c r="E107" s="29"/>
      <c r="F107" s="29"/>
      <c r="G107" s="29"/>
    </row>
    <row r="108" spans="2:7" x14ac:dyDescent="0.3">
      <c r="C108" s="29"/>
      <c r="E108" s="29"/>
      <c r="F108" s="29"/>
      <c r="G108" s="29"/>
    </row>
    <row r="109" spans="2:7" x14ac:dyDescent="0.3">
      <c r="E109" s="29"/>
      <c r="F109" s="29"/>
    </row>
    <row r="110" spans="2:7" x14ac:dyDescent="0.3">
      <c r="C110" s="29"/>
      <c r="E110" s="29"/>
      <c r="F110" s="29"/>
      <c r="G110" s="29"/>
    </row>
  </sheetData>
  <autoFilter ref="B3:F105" xr:uid="{00000000-0009-0000-0000-00000C000000}">
    <sortState xmlns:xlrd2="http://schemas.microsoft.com/office/spreadsheetml/2017/richdata2" ref="B4:F107">
      <sortCondition ref="B3:B107"/>
    </sortState>
  </autoFilter>
  <mergeCells count="18">
    <mergeCell ref="R9:S9"/>
    <mergeCell ref="J1:M1"/>
    <mergeCell ref="B2:G2"/>
    <mergeCell ref="I2:L2"/>
    <mergeCell ref="N2:P2"/>
    <mergeCell ref="R2:S2"/>
    <mergeCell ref="J32:L32"/>
    <mergeCell ref="O13:P13"/>
    <mergeCell ref="N15:P15"/>
    <mergeCell ref="R17:S17"/>
    <mergeCell ref="I22:L22"/>
    <mergeCell ref="O24:P24"/>
    <mergeCell ref="R24:S24"/>
    <mergeCell ref="R25:S25"/>
    <mergeCell ref="N26:P26"/>
    <mergeCell ref="R26:S26"/>
    <mergeCell ref="N27:P27"/>
    <mergeCell ref="R27:S27"/>
  </mergeCells>
  <conditionalFormatting sqref="L4:L20">
    <cfRule type="cellIs" dxfId="6" priority="1" operator="greaterThan">
      <formula>0</formula>
    </cfRule>
    <cfRule type="cellIs" dxfId="5" priority="2" operator="lessThan">
      <formula>0</formula>
    </cfRule>
  </conditionalFormatting>
  <dataValidations count="2">
    <dataValidation type="list" allowBlank="1" showInputMessage="1" showErrorMessage="1" sqref="F4:F105" xr:uid="{7A4F4FE5-7F91-4F3A-94E5-1537AF9513BC}">
      <formula1>$R$10:$R$15</formula1>
    </dataValidation>
    <dataValidation type="list" allowBlank="1" showInputMessage="1" showErrorMessage="1" sqref="E106:E1048576 E3 E1" xr:uid="{C317DD87-793E-4E7F-A80D-E06204CA5ABD}">
      <formula1>$I$4:$I$21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4ECA6-E8DD-4150-AC10-4E08A06195D7}">
  <sheetPr>
    <tabColor theme="9" tint="0.39997558519241921"/>
  </sheetPr>
  <dimension ref="A1:C254"/>
  <sheetViews>
    <sheetView rightToLeft="1" tabSelected="1" topLeftCell="A161" workbookViewId="0">
      <selection activeCell="H180" sqref="H180"/>
    </sheetView>
  </sheetViews>
  <sheetFormatPr defaultRowHeight="14" x14ac:dyDescent="0.3"/>
  <cols>
    <col min="1" max="1" width="23.33203125" bestFit="1" customWidth="1"/>
  </cols>
  <sheetData>
    <row r="1" spans="1:2" x14ac:dyDescent="0.3">
      <c r="A1" s="96" t="s">
        <v>52</v>
      </c>
      <c r="B1" s="96" t="s">
        <v>15</v>
      </c>
    </row>
    <row r="2" spans="1:2" x14ac:dyDescent="0.3">
      <c r="A2" s="96" t="s">
        <v>53</v>
      </c>
      <c r="B2" s="96" t="s">
        <v>15</v>
      </c>
    </row>
    <row r="3" spans="1:2" x14ac:dyDescent="0.3">
      <c r="A3" s="96" t="s">
        <v>54</v>
      </c>
      <c r="B3" s="96" t="s">
        <v>32</v>
      </c>
    </row>
    <row r="4" spans="1:2" x14ac:dyDescent="0.3">
      <c r="A4" s="96" t="s">
        <v>55</v>
      </c>
      <c r="B4" s="96" t="s">
        <v>15</v>
      </c>
    </row>
    <row r="5" spans="1:2" x14ac:dyDescent="0.3">
      <c r="A5" s="96" t="s">
        <v>56</v>
      </c>
      <c r="B5" s="96" t="s">
        <v>17</v>
      </c>
    </row>
    <row r="6" spans="1:2" x14ac:dyDescent="0.3">
      <c r="A6" s="96" t="s">
        <v>57</v>
      </c>
      <c r="B6" s="96" t="s">
        <v>17</v>
      </c>
    </row>
    <row r="7" spans="1:2" x14ac:dyDescent="0.3">
      <c r="A7" s="96" t="s">
        <v>58</v>
      </c>
      <c r="B7" s="96" t="s">
        <v>17</v>
      </c>
    </row>
    <row r="8" spans="1:2" x14ac:dyDescent="0.3">
      <c r="A8" s="96" t="s">
        <v>59</v>
      </c>
      <c r="B8" s="96" t="s">
        <v>30</v>
      </c>
    </row>
    <row r="9" spans="1:2" x14ac:dyDescent="0.3">
      <c r="A9" s="96" t="s">
        <v>60</v>
      </c>
      <c r="B9" s="96" t="s">
        <v>30</v>
      </c>
    </row>
    <row r="10" spans="1:2" x14ac:dyDescent="0.3">
      <c r="A10" s="96" t="s">
        <v>61</v>
      </c>
      <c r="B10" s="96" t="s">
        <v>30</v>
      </c>
    </row>
    <row r="11" spans="1:2" x14ac:dyDescent="0.3">
      <c r="A11" s="96" t="s">
        <v>62</v>
      </c>
      <c r="B11" s="96" t="s">
        <v>30</v>
      </c>
    </row>
    <row r="12" spans="1:2" x14ac:dyDescent="0.3">
      <c r="A12" s="96" t="s">
        <v>63</v>
      </c>
      <c r="B12" s="96" t="s">
        <v>17</v>
      </c>
    </row>
    <row r="13" spans="1:2" x14ac:dyDescent="0.3">
      <c r="A13" s="96" t="s">
        <v>64</v>
      </c>
      <c r="B13" s="96" t="s">
        <v>30</v>
      </c>
    </row>
    <row r="14" spans="1:2" x14ac:dyDescent="0.3">
      <c r="A14" s="96" t="s">
        <v>65</v>
      </c>
      <c r="B14" s="96" t="s">
        <v>30</v>
      </c>
    </row>
    <row r="15" spans="1:2" x14ac:dyDescent="0.3">
      <c r="A15" s="96" t="s">
        <v>66</v>
      </c>
      <c r="B15" s="96" t="s">
        <v>17</v>
      </c>
    </row>
    <row r="16" spans="1:2" x14ac:dyDescent="0.3">
      <c r="A16" s="96" t="s">
        <v>67</v>
      </c>
      <c r="B16" s="96" t="s">
        <v>28</v>
      </c>
    </row>
    <row r="17" spans="1:2" x14ac:dyDescent="0.3">
      <c r="A17" s="96" t="s">
        <v>68</v>
      </c>
      <c r="B17" s="96" t="s">
        <v>21</v>
      </c>
    </row>
    <row r="18" spans="1:2" x14ac:dyDescent="0.3">
      <c r="A18" s="96" t="s">
        <v>69</v>
      </c>
      <c r="B18" s="96" t="s">
        <v>40</v>
      </c>
    </row>
    <row r="19" spans="1:2" x14ac:dyDescent="0.3">
      <c r="A19" s="96" t="s">
        <v>70</v>
      </c>
      <c r="B19" s="96" t="s">
        <v>15</v>
      </c>
    </row>
    <row r="20" spans="1:2" x14ac:dyDescent="0.3">
      <c r="A20" s="96" t="s">
        <v>71</v>
      </c>
      <c r="B20" s="96" t="s">
        <v>15</v>
      </c>
    </row>
    <row r="21" spans="1:2" x14ac:dyDescent="0.3">
      <c r="A21" s="96" t="s">
        <v>72</v>
      </c>
      <c r="B21" s="96" t="s">
        <v>15</v>
      </c>
    </row>
    <row r="22" spans="1:2" x14ac:dyDescent="0.3">
      <c r="A22" s="96" t="s">
        <v>73</v>
      </c>
      <c r="B22" s="96" t="s">
        <v>15</v>
      </c>
    </row>
    <row r="23" spans="1:2" x14ac:dyDescent="0.3">
      <c r="A23" s="96" t="s">
        <v>74</v>
      </c>
      <c r="B23" s="96" t="s">
        <v>28</v>
      </c>
    </row>
    <row r="24" spans="1:2" x14ac:dyDescent="0.3">
      <c r="A24" s="96" t="s">
        <v>75</v>
      </c>
      <c r="B24" s="96" t="s">
        <v>15</v>
      </c>
    </row>
    <row r="25" spans="1:2" x14ac:dyDescent="0.3">
      <c r="A25" s="96" t="s">
        <v>76</v>
      </c>
      <c r="B25" s="96" t="s">
        <v>15</v>
      </c>
    </row>
    <row r="26" spans="1:2" x14ac:dyDescent="0.3">
      <c r="A26" s="96" t="s">
        <v>77</v>
      </c>
      <c r="B26" s="96" t="s">
        <v>30</v>
      </c>
    </row>
    <row r="27" spans="1:2" x14ac:dyDescent="0.3">
      <c r="A27" s="96" t="s">
        <v>78</v>
      </c>
      <c r="B27" s="96" t="s">
        <v>30</v>
      </c>
    </row>
    <row r="28" spans="1:2" x14ac:dyDescent="0.3">
      <c r="A28" s="96" t="s">
        <v>79</v>
      </c>
      <c r="B28" s="96" t="s">
        <v>35</v>
      </c>
    </row>
    <row r="29" spans="1:2" x14ac:dyDescent="0.3">
      <c r="A29" s="96" t="s">
        <v>80</v>
      </c>
      <c r="B29" s="96" t="s">
        <v>15</v>
      </c>
    </row>
    <row r="30" spans="1:2" x14ac:dyDescent="0.3">
      <c r="A30" s="96" t="s">
        <v>81</v>
      </c>
      <c r="B30" s="96" t="s">
        <v>28</v>
      </c>
    </row>
    <row r="31" spans="1:2" x14ac:dyDescent="0.3">
      <c r="A31" s="96" t="s">
        <v>82</v>
      </c>
      <c r="B31" s="96" t="s">
        <v>24</v>
      </c>
    </row>
    <row r="32" spans="1:2" x14ac:dyDescent="0.3">
      <c r="A32" s="96" t="s">
        <v>83</v>
      </c>
      <c r="B32" s="96" t="s">
        <v>17</v>
      </c>
    </row>
    <row r="33" spans="1:3" x14ac:dyDescent="0.3">
      <c r="A33" s="96" t="s">
        <v>84</v>
      </c>
      <c r="B33" s="96" t="s">
        <v>40</v>
      </c>
    </row>
    <row r="34" spans="1:3" x14ac:dyDescent="0.3">
      <c r="A34" s="96" t="s">
        <v>85</v>
      </c>
      <c r="B34" s="96" t="s">
        <v>15</v>
      </c>
    </row>
    <row r="35" spans="1:3" x14ac:dyDescent="0.3">
      <c r="A35" s="96" t="s">
        <v>86</v>
      </c>
      <c r="B35" s="96" t="s">
        <v>32</v>
      </c>
    </row>
    <row r="36" spans="1:3" x14ac:dyDescent="0.3">
      <c r="A36" s="96" t="s">
        <v>87</v>
      </c>
      <c r="B36" s="96" t="s">
        <v>40</v>
      </c>
    </row>
    <row r="37" spans="1:3" x14ac:dyDescent="0.3">
      <c r="A37" s="96" t="s">
        <v>88</v>
      </c>
      <c r="B37" s="96" t="s">
        <v>40</v>
      </c>
    </row>
    <row r="38" spans="1:3" x14ac:dyDescent="0.3">
      <c r="A38" s="96" t="s">
        <v>89</v>
      </c>
      <c r="B38" s="96" t="s">
        <v>15</v>
      </c>
    </row>
    <row r="39" spans="1:3" x14ac:dyDescent="0.3">
      <c r="A39" s="96" t="s">
        <v>90</v>
      </c>
      <c r="B39" s="96" t="s">
        <v>30</v>
      </c>
    </row>
    <row r="40" spans="1:3" x14ac:dyDescent="0.3">
      <c r="A40" s="96" t="s">
        <v>91</v>
      </c>
      <c r="B40" s="96" t="s">
        <v>30</v>
      </c>
    </row>
    <row r="41" spans="1:3" x14ac:dyDescent="0.3">
      <c r="A41" s="96" t="s">
        <v>92</v>
      </c>
      <c r="B41" s="96" t="s">
        <v>15</v>
      </c>
    </row>
    <row r="42" spans="1:3" x14ac:dyDescent="0.3">
      <c r="A42" s="96" t="s">
        <v>93</v>
      </c>
      <c r="B42" s="96" t="s">
        <v>17</v>
      </c>
    </row>
    <row r="43" spans="1:3" x14ac:dyDescent="0.3">
      <c r="A43" s="96" t="s">
        <v>94</v>
      </c>
      <c r="B43" s="96" t="s">
        <v>15</v>
      </c>
      <c r="C43" s="29"/>
    </row>
    <row r="44" spans="1:3" x14ac:dyDescent="0.3">
      <c r="A44" s="96" t="s">
        <v>95</v>
      </c>
      <c r="B44" s="96" t="s">
        <v>30</v>
      </c>
      <c r="C44" s="29"/>
    </row>
    <row r="45" spans="1:3" x14ac:dyDescent="0.3">
      <c r="A45" s="96" t="s">
        <v>96</v>
      </c>
      <c r="B45" s="96" t="s">
        <v>30</v>
      </c>
      <c r="C45" s="29"/>
    </row>
    <row r="46" spans="1:3" x14ac:dyDescent="0.3">
      <c r="A46" s="96" t="s">
        <v>97</v>
      </c>
      <c r="B46" s="96" t="s">
        <v>30</v>
      </c>
      <c r="C46" s="29"/>
    </row>
    <row r="47" spans="1:3" x14ac:dyDescent="0.3">
      <c r="A47" s="96" t="s">
        <v>98</v>
      </c>
      <c r="B47" s="96" t="s">
        <v>17</v>
      </c>
      <c r="C47" s="29"/>
    </row>
    <row r="48" spans="1:3" x14ac:dyDescent="0.3">
      <c r="A48" s="96" t="s">
        <v>99</v>
      </c>
      <c r="B48" s="96" t="s">
        <v>15</v>
      </c>
    </row>
    <row r="49" spans="1:2" x14ac:dyDescent="0.3">
      <c r="A49" s="96" t="s">
        <v>100</v>
      </c>
      <c r="B49" s="96" t="s">
        <v>30</v>
      </c>
    </row>
    <row r="50" spans="1:2" x14ac:dyDescent="0.3">
      <c r="A50" s="96" t="s">
        <v>101</v>
      </c>
      <c r="B50" s="96" t="s">
        <v>15</v>
      </c>
    </row>
    <row r="51" spans="1:2" x14ac:dyDescent="0.3">
      <c r="A51" s="96" t="s">
        <v>102</v>
      </c>
      <c r="B51" s="96" t="s">
        <v>30</v>
      </c>
    </row>
    <row r="52" spans="1:2" x14ac:dyDescent="0.3">
      <c r="A52" s="96" t="s">
        <v>103</v>
      </c>
      <c r="B52" s="96" t="s">
        <v>18</v>
      </c>
    </row>
    <row r="53" spans="1:2" x14ac:dyDescent="0.3">
      <c r="A53" s="96" t="s">
        <v>104</v>
      </c>
      <c r="B53" s="96" t="s">
        <v>35</v>
      </c>
    </row>
    <row r="54" spans="1:2" x14ac:dyDescent="0.3">
      <c r="A54" s="96" t="s">
        <v>105</v>
      </c>
      <c r="B54" s="96" t="s">
        <v>32</v>
      </c>
    </row>
    <row r="55" spans="1:2" x14ac:dyDescent="0.3">
      <c r="A55" s="96" t="s">
        <v>106</v>
      </c>
      <c r="B55" s="96" t="s">
        <v>17</v>
      </c>
    </row>
    <row r="56" spans="1:2" x14ac:dyDescent="0.3">
      <c r="A56" s="96" t="s">
        <v>107</v>
      </c>
      <c r="B56" s="96" t="s">
        <v>15</v>
      </c>
    </row>
    <row r="57" spans="1:2" x14ac:dyDescent="0.3">
      <c r="A57" s="96" t="s">
        <v>108</v>
      </c>
      <c r="B57" s="96" t="s">
        <v>30</v>
      </c>
    </row>
    <row r="58" spans="1:2" x14ac:dyDescent="0.3">
      <c r="A58" s="96" t="s">
        <v>109</v>
      </c>
      <c r="B58" s="96" t="s">
        <v>15</v>
      </c>
    </row>
    <row r="59" spans="1:2" x14ac:dyDescent="0.3">
      <c r="A59" s="96" t="s">
        <v>110</v>
      </c>
      <c r="B59" s="96" t="s">
        <v>30</v>
      </c>
    </row>
    <row r="60" spans="1:2" x14ac:dyDescent="0.3">
      <c r="A60" s="96" t="s">
        <v>111</v>
      </c>
      <c r="B60" s="96" t="s">
        <v>24</v>
      </c>
    </row>
    <row r="61" spans="1:2" x14ac:dyDescent="0.3">
      <c r="A61" s="96" t="s">
        <v>112</v>
      </c>
      <c r="B61" s="96" t="s">
        <v>24</v>
      </c>
    </row>
    <row r="62" spans="1:2" x14ac:dyDescent="0.3">
      <c r="A62" s="96" t="s">
        <v>113</v>
      </c>
      <c r="B62" s="96" t="s">
        <v>24</v>
      </c>
    </row>
    <row r="63" spans="1:2" x14ac:dyDescent="0.3">
      <c r="A63" s="96" t="s">
        <v>114</v>
      </c>
      <c r="B63" s="96" t="s">
        <v>17</v>
      </c>
    </row>
    <row r="64" spans="1:2" x14ac:dyDescent="0.3">
      <c r="A64" s="96" t="s">
        <v>115</v>
      </c>
      <c r="B64" s="96" t="s">
        <v>30</v>
      </c>
    </row>
    <row r="65" spans="1:2" x14ac:dyDescent="0.3">
      <c r="A65" s="96" t="s">
        <v>116</v>
      </c>
      <c r="B65" s="96" t="s">
        <v>17</v>
      </c>
    </row>
    <row r="66" spans="1:2" x14ac:dyDescent="0.3">
      <c r="A66" s="96" t="s">
        <v>117</v>
      </c>
      <c r="B66" s="96" t="s">
        <v>30</v>
      </c>
    </row>
    <row r="67" spans="1:2" x14ac:dyDescent="0.3">
      <c r="A67" s="96" t="s">
        <v>118</v>
      </c>
      <c r="B67" s="96" t="s">
        <v>30</v>
      </c>
    </row>
    <row r="68" spans="1:2" x14ac:dyDescent="0.3">
      <c r="A68" s="96" t="s">
        <v>119</v>
      </c>
      <c r="B68" s="96" t="s">
        <v>30</v>
      </c>
    </row>
    <row r="69" spans="1:2" x14ac:dyDescent="0.3">
      <c r="A69" s="96" t="s">
        <v>120</v>
      </c>
      <c r="B69" s="96" t="s">
        <v>30</v>
      </c>
    </row>
    <row r="70" spans="1:2" x14ac:dyDescent="0.3">
      <c r="A70" s="96" t="s">
        <v>121</v>
      </c>
      <c r="B70" s="96" t="s">
        <v>30</v>
      </c>
    </row>
    <row r="71" spans="1:2" x14ac:dyDescent="0.3">
      <c r="A71" s="96" t="s">
        <v>122</v>
      </c>
      <c r="B71" s="96" t="s">
        <v>15</v>
      </c>
    </row>
    <row r="72" spans="1:2" x14ac:dyDescent="0.3">
      <c r="A72" s="96" t="s">
        <v>123</v>
      </c>
      <c r="B72" s="96" t="s">
        <v>15</v>
      </c>
    </row>
    <row r="73" spans="1:2" x14ac:dyDescent="0.3">
      <c r="A73" s="96" t="s">
        <v>124</v>
      </c>
      <c r="B73" s="96" t="s">
        <v>32</v>
      </c>
    </row>
    <row r="74" spans="1:2" x14ac:dyDescent="0.3">
      <c r="A74" s="96" t="s">
        <v>125</v>
      </c>
      <c r="B74" s="96" t="s">
        <v>35</v>
      </c>
    </row>
    <row r="75" spans="1:2" x14ac:dyDescent="0.3">
      <c r="A75" s="96" t="s">
        <v>126</v>
      </c>
      <c r="B75" s="96" t="s">
        <v>18</v>
      </c>
    </row>
    <row r="76" spans="1:2" x14ac:dyDescent="0.3">
      <c r="A76" s="96" t="s">
        <v>127</v>
      </c>
      <c r="B76" s="96" t="s">
        <v>30</v>
      </c>
    </row>
    <row r="77" spans="1:2" x14ac:dyDescent="0.3">
      <c r="A77" s="96" t="s">
        <v>30</v>
      </c>
      <c r="B77" s="96" t="s">
        <v>30</v>
      </c>
    </row>
    <row r="78" spans="1:2" x14ac:dyDescent="0.3">
      <c r="A78" s="96" t="s">
        <v>128</v>
      </c>
      <c r="B78" s="96" t="s">
        <v>18</v>
      </c>
    </row>
    <row r="79" spans="1:2" x14ac:dyDescent="0.3">
      <c r="A79" s="96" t="s">
        <v>129</v>
      </c>
      <c r="B79" s="96" t="s">
        <v>24</v>
      </c>
    </row>
    <row r="80" spans="1:2" x14ac:dyDescent="0.3">
      <c r="A80" s="96" t="s">
        <v>130</v>
      </c>
      <c r="B80" s="96" t="s">
        <v>17</v>
      </c>
    </row>
    <row r="81" spans="1:2" x14ac:dyDescent="0.3">
      <c r="A81" s="96" t="s">
        <v>131</v>
      </c>
      <c r="B81" s="96" t="s">
        <v>17</v>
      </c>
    </row>
    <row r="82" spans="1:2" x14ac:dyDescent="0.3">
      <c r="A82" s="96" t="s">
        <v>132</v>
      </c>
      <c r="B82" s="96" t="s">
        <v>32</v>
      </c>
    </row>
    <row r="83" spans="1:2" x14ac:dyDescent="0.3">
      <c r="A83" s="96" t="s">
        <v>133</v>
      </c>
      <c r="B83" s="96" t="s">
        <v>15</v>
      </c>
    </row>
    <row r="84" spans="1:2" x14ac:dyDescent="0.3">
      <c r="A84" s="96" t="s">
        <v>134</v>
      </c>
      <c r="B84" s="96" t="s">
        <v>15</v>
      </c>
    </row>
    <row r="85" spans="1:2" x14ac:dyDescent="0.3">
      <c r="A85" s="96" t="s">
        <v>135</v>
      </c>
      <c r="B85" s="96" t="s">
        <v>15</v>
      </c>
    </row>
    <row r="86" spans="1:2" x14ac:dyDescent="0.3">
      <c r="A86" s="96" t="s">
        <v>136</v>
      </c>
      <c r="B86" s="96" t="s">
        <v>15</v>
      </c>
    </row>
    <row r="87" spans="1:2" x14ac:dyDescent="0.3">
      <c r="A87" s="96" t="s">
        <v>137</v>
      </c>
      <c r="B87" s="96" t="s">
        <v>15</v>
      </c>
    </row>
    <row r="88" spans="1:2" x14ac:dyDescent="0.3">
      <c r="A88" s="96" t="s">
        <v>138</v>
      </c>
      <c r="B88" s="96" t="s">
        <v>15</v>
      </c>
    </row>
    <row r="89" spans="1:2" x14ac:dyDescent="0.3">
      <c r="A89" s="96" t="s">
        <v>139</v>
      </c>
      <c r="B89" s="96" t="s">
        <v>30</v>
      </c>
    </row>
    <row r="90" spans="1:2" x14ac:dyDescent="0.3">
      <c r="A90" s="96" t="s">
        <v>140</v>
      </c>
      <c r="B90" s="96" t="s">
        <v>35</v>
      </c>
    </row>
    <row r="91" spans="1:2" x14ac:dyDescent="0.3">
      <c r="A91" s="96" t="s">
        <v>141</v>
      </c>
      <c r="B91" s="96" t="s">
        <v>30</v>
      </c>
    </row>
    <row r="92" spans="1:2" x14ac:dyDescent="0.3">
      <c r="A92" s="96" t="s">
        <v>142</v>
      </c>
      <c r="B92" s="96" t="s">
        <v>30</v>
      </c>
    </row>
    <row r="93" spans="1:2" x14ac:dyDescent="0.3">
      <c r="A93" s="96" t="s">
        <v>143</v>
      </c>
      <c r="B93" s="96" t="s">
        <v>15</v>
      </c>
    </row>
    <row r="94" spans="1:2" x14ac:dyDescent="0.3">
      <c r="A94" s="96" t="s">
        <v>144</v>
      </c>
      <c r="B94" s="96" t="s">
        <v>15</v>
      </c>
    </row>
    <row r="95" spans="1:2" x14ac:dyDescent="0.3">
      <c r="A95" s="96" t="s">
        <v>145</v>
      </c>
      <c r="B95" s="96" t="s">
        <v>30</v>
      </c>
    </row>
    <row r="96" spans="1:2" x14ac:dyDescent="0.3">
      <c r="A96" s="96" t="s">
        <v>146</v>
      </c>
      <c r="B96" s="96" t="s">
        <v>17</v>
      </c>
    </row>
    <row r="97" spans="1:2" x14ac:dyDescent="0.3">
      <c r="A97" s="96" t="s">
        <v>147</v>
      </c>
      <c r="B97" s="96" t="s">
        <v>17</v>
      </c>
    </row>
    <row r="98" spans="1:2" x14ac:dyDescent="0.3">
      <c r="A98" s="96" t="s">
        <v>148</v>
      </c>
      <c r="B98" s="96" t="s">
        <v>30</v>
      </c>
    </row>
    <row r="99" spans="1:2" x14ac:dyDescent="0.3">
      <c r="A99" s="96" t="s">
        <v>149</v>
      </c>
      <c r="B99" s="96" t="s">
        <v>30</v>
      </c>
    </row>
    <row r="100" spans="1:2" x14ac:dyDescent="0.3">
      <c r="A100" s="96" t="s">
        <v>32</v>
      </c>
      <c r="B100" s="96" t="s">
        <v>32</v>
      </c>
    </row>
    <row r="101" spans="1:2" x14ac:dyDescent="0.3">
      <c r="A101" s="96" t="s">
        <v>150</v>
      </c>
      <c r="B101" s="96" t="s">
        <v>30</v>
      </c>
    </row>
    <row r="102" spans="1:2" x14ac:dyDescent="0.3">
      <c r="A102" s="96" t="s">
        <v>151</v>
      </c>
      <c r="B102" s="96" t="s">
        <v>32</v>
      </c>
    </row>
    <row r="103" spans="1:2" x14ac:dyDescent="0.3">
      <c r="A103" s="96" t="s">
        <v>152</v>
      </c>
      <c r="B103" s="96" t="s">
        <v>30</v>
      </c>
    </row>
    <row r="104" spans="1:2" x14ac:dyDescent="0.3">
      <c r="A104" s="96" t="s">
        <v>153</v>
      </c>
      <c r="B104" s="96" t="s">
        <v>30</v>
      </c>
    </row>
    <row r="105" spans="1:2" x14ac:dyDescent="0.3">
      <c r="A105" s="96" t="s">
        <v>154</v>
      </c>
      <c r="B105" s="96" t="s">
        <v>15</v>
      </c>
    </row>
    <row r="106" spans="1:2" x14ac:dyDescent="0.3">
      <c r="A106" s="96" t="s">
        <v>155</v>
      </c>
      <c r="B106" s="96" t="s">
        <v>30</v>
      </c>
    </row>
    <row r="107" spans="1:2" x14ac:dyDescent="0.3">
      <c r="A107" s="96" t="s">
        <v>156</v>
      </c>
      <c r="B107" s="96" t="s">
        <v>32</v>
      </c>
    </row>
    <row r="108" spans="1:2" x14ac:dyDescent="0.3">
      <c r="A108" s="96" t="s">
        <v>157</v>
      </c>
      <c r="B108" s="96" t="s">
        <v>18</v>
      </c>
    </row>
    <row r="109" spans="1:2" x14ac:dyDescent="0.3">
      <c r="A109" s="96" t="s">
        <v>158</v>
      </c>
      <c r="B109" s="96" t="s">
        <v>17</v>
      </c>
    </row>
    <row r="110" spans="1:2" x14ac:dyDescent="0.3">
      <c r="A110" s="96" t="s">
        <v>159</v>
      </c>
      <c r="B110" s="96" t="s">
        <v>15</v>
      </c>
    </row>
    <row r="111" spans="1:2" x14ac:dyDescent="0.3">
      <c r="A111" s="96" t="s">
        <v>160</v>
      </c>
      <c r="B111" s="96" t="s">
        <v>32</v>
      </c>
    </row>
    <row r="112" spans="1:2" x14ac:dyDescent="0.3">
      <c r="A112" s="96" t="s">
        <v>161</v>
      </c>
      <c r="B112" s="96" t="s">
        <v>30</v>
      </c>
    </row>
    <row r="113" spans="1:2" x14ac:dyDescent="0.3">
      <c r="A113" s="96" t="s">
        <v>162</v>
      </c>
      <c r="B113" s="96" t="s">
        <v>30</v>
      </c>
    </row>
    <row r="114" spans="1:2" x14ac:dyDescent="0.3">
      <c r="A114" s="96" t="s">
        <v>163</v>
      </c>
      <c r="B114" s="96" t="s">
        <v>32</v>
      </c>
    </row>
    <row r="115" spans="1:2" x14ac:dyDescent="0.3">
      <c r="A115" s="96" t="s">
        <v>164</v>
      </c>
      <c r="B115" s="96" t="s">
        <v>30</v>
      </c>
    </row>
    <row r="116" spans="1:2" x14ac:dyDescent="0.3">
      <c r="A116" s="96" t="s">
        <v>165</v>
      </c>
      <c r="B116" s="96" t="s">
        <v>15</v>
      </c>
    </row>
    <row r="117" spans="1:2" x14ac:dyDescent="0.3">
      <c r="A117" s="96" t="s">
        <v>166</v>
      </c>
      <c r="B117" s="96" t="s">
        <v>15</v>
      </c>
    </row>
    <row r="118" spans="1:2" x14ac:dyDescent="0.3">
      <c r="A118" s="96" t="s">
        <v>167</v>
      </c>
      <c r="B118" s="96" t="s">
        <v>15</v>
      </c>
    </row>
    <row r="119" spans="1:2" x14ac:dyDescent="0.3">
      <c r="A119" s="96" t="s">
        <v>168</v>
      </c>
      <c r="B119" s="96" t="s">
        <v>15</v>
      </c>
    </row>
    <row r="120" spans="1:2" x14ac:dyDescent="0.3">
      <c r="A120" s="96" t="s">
        <v>169</v>
      </c>
      <c r="B120" s="96" t="s">
        <v>15</v>
      </c>
    </row>
    <row r="121" spans="1:2" x14ac:dyDescent="0.3">
      <c r="A121" s="96" t="s">
        <v>170</v>
      </c>
      <c r="B121" s="96" t="s">
        <v>15</v>
      </c>
    </row>
    <row r="122" spans="1:2" x14ac:dyDescent="0.3">
      <c r="A122" s="96" t="s">
        <v>171</v>
      </c>
      <c r="B122" s="96" t="s">
        <v>21</v>
      </c>
    </row>
    <row r="123" spans="1:2" x14ac:dyDescent="0.3">
      <c r="A123" s="96" t="s">
        <v>172</v>
      </c>
      <c r="B123" s="96" t="s">
        <v>15</v>
      </c>
    </row>
    <row r="124" spans="1:2" x14ac:dyDescent="0.3">
      <c r="A124" s="96" t="s">
        <v>173</v>
      </c>
      <c r="B124" s="96" t="s">
        <v>15</v>
      </c>
    </row>
    <row r="125" spans="1:2" x14ac:dyDescent="0.3">
      <c r="A125" s="96" t="s">
        <v>174</v>
      </c>
      <c r="B125" s="96" t="s">
        <v>19</v>
      </c>
    </row>
    <row r="126" spans="1:2" x14ac:dyDescent="0.3">
      <c r="A126" s="96" t="s">
        <v>175</v>
      </c>
      <c r="B126" s="96" t="s">
        <v>40</v>
      </c>
    </row>
    <row r="127" spans="1:2" x14ac:dyDescent="0.3">
      <c r="A127" s="96" t="s">
        <v>176</v>
      </c>
      <c r="B127" s="96" t="s">
        <v>30</v>
      </c>
    </row>
    <row r="128" spans="1:2" x14ac:dyDescent="0.3">
      <c r="A128" s="96" t="s">
        <v>177</v>
      </c>
      <c r="B128" s="96" t="s">
        <v>30</v>
      </c>
    </row>
    <row r="129" spans="1:2" x14ac:dyDescent="0.3">
      <c r="A129" s="96" t="s">
        <v>178</v>
      </c>
      <c r="B129" s="96" t="s">
        <v>30</v>
      </c>
    </row>
    <row r="130" spans="1:2" x14ac:dyDescent="0.3">
      <c r="A130" s="96" t="s">
        <v>179</v>
      </c>
      <c r="B130" s="96" t="s">
        <v>30</v>
      </c>
    </row>
    <row r="131" spans="1:2" x14ac:dyDescent="0.3">
      <c r="A131" s="96" t="s">
        <v>180</v>
      </c>
      <c r="B131" s="96" t="s">
        <v>30</v>
      </c>
    </row>
    <row r="132" spans="1:2" x14ac:dyDescent="0.3">
      <c r="A132" s="96" t="s">
        <v>181</v>
      </c>
      <c r="B132" s="96" t="s">
        <v>30</v>
      </c>
    </row>
    <row r="133" spans="1:2" x14ac:dyDescent="0.3">
      <c r="A133" s="96" t="s">
        <v>182</v>
      </c>
      <c r="B133" s="96" t="s">
        <v>28</v>
      </c>
    </row>
    <row r="134" spans="1:2" x14ac:dyDescent="0.3">
      <c r="A134" s="96" t="s">
        <v>183</v>
      </c>
      <c r="B134" s="96" t="s">
        <v>15</v>
      </c>
    </row>
    <row r="135" spans="1:2" x14ac:dyDescent="0.3">
      <c r="A135" s="96" t="s">
        <v>184</v>
      </c>
      <c r="B135" s="96" t="s">
        <v>18</v>
      </c>
    </row>
    <row r="136" spans="1:2" x14ac:dyDescent="0.3">
      <c r="A136" s="96" t="s">
        <v>185</v>
      </c>
      <c r="B136" s="96" t="s">
        <v>30</v>
      </c>
    </row>
    <row r="137" spans="1:2" x14ac:dyDescent="0.3">
      <c r="A137" s="96" t="s">
        <v>186</v>
      </c>
      <c r="B137" s="96" t="s">
        <v>30</v>
      </c>
    </row>
    <row r="138" spans="1:2" x14ac:dyDescent="0.3">
      <c r="A138" s="96" t="s">
        <v>187</v>
      </c>
      <c r="B138" s="96" t="s">
        <v>32</v>
      </c>
    </row>
    <row r="139" spans="1:2" x14ac:dyDescent="0.3">
      <c r="A139" s="96" t="s">
        <v>188</v>
      </c>
      <c r="B139" s="96" t="s">
        <v>32</v>
      </c>
    </row>
    <row r="140" spans="1:2" x14ac:dyDescent="0.3">
      <c r="A140" s="96" t="s">
        <v>189</v>
      </c>
      <c r="B140" s="96" t="s">
        <v>30</v>
      </c>
    </row>
    <row r="141" spans="1:2" x14ac:dyDescent="0.3">
      <c r="A141" s="96" t="s">
        <v>190</v>
      </c>
      <c r="B141" s="96" t="s">
        <v>32</v>
      </c>
    </row>
    <row r="142" spans="1:2" x14ac:dyDescent="0.3">
      <c r="A142" s="96" t="s">
        <v>191</v>
      </c>
      <c r="B142" s="96" t="s">
        <v>30</v>
      </c>
    </row>
    <row r="143" spans="1:2" x14ac:dyDescent="0.3">
      <c r="A143" s="96" t="s">
        <v>192</v>
      </c>
      <c r="B143" s="96" t="s">
        <v>30</v>
      </c>
    </row>
    <row r="144" spans="1:2" x14ac:dyDescent="0.3">
      <c r="A144" s="96" t="s">
        <v>193</v>
      </c>
      <c r="B144" s="96" t="s">
        <v>17</v>
      </c>
    </row>
    <row r="145" spans="1:2" x14ac:dyDescent="0.3">
      <c r="A145" s="96" t="s">
        <v>194</v>
      </c>
      <c r="B145" s="96" t="s">
        <v>17</v>
      </c>
    </row>
    <row r="146" spans="1:2" x14ac:dyDescent="0.3">
      <c r="A146" s="96" t="s">
        <v>195</v>
      </c>
      <c r="B146" s="96" t="s">
        <v>30</v>
      </c>
    </row>
    <row r="147" spans="1:2" x14ac:dyDescent="0.3">
      <c r="A147" s="96" t="s">
        <v>196</v>
      </c>
      <c r="B147" s="96" t="s">
        <v>30</v>
      </c>
    </row>
    <row r="148" spans="1:2" x14ac:dyDescent="0.3">
      <c r="A148" s="96" t="s">
        <v>197</v>
      </c>
      <c r="B148" s="96" t="s">
        <v>15</v>
      </c>
    </row>
    <row r="149" spans="1:2" x14ac:dyDescent="0.3">
      <c r="A149" s="96" t="s">
        <v>198</v>
      </c>
      <c r="B149" s="96" t="s">
        <v>15</v>
      </c>
    </row>
    <row r="150" spans="1:2" x14ac:dyDescent="0.3">
      <c r="A150" s="96" t="s">
        <v>199</v>
      </c>
      <c r="B150" s="96" t="s">
        <v>15</v>
      </c>
    </row>
    <row r="151" spans="1:2" x14ac:dyDescent="0.3">
      <c r="A151" s="96" t="s">
        <v>200</v>
      </c>
      <c r="B151" s="96" t="s">
        <v>30</v>
      </c>
    </row>
    <row r="152" spans="1:2" x14ac:dyDescent="0.3">
      <c r="A152" s="96" t="s">
        <v>201</v>
      </c>
      <c r="B152" s="96" t="s">
        <v>30</v>
      </c>
    </row>
    <row r="153" spans="1:2" x14ac:dyDescent="0.3">
      <c r="A153" s="96" t="s">
        <v>37</v>
      </c>
      <c r="B153" s="96" t="s">
        <v>37</v>
      </c>
    </row>
    <row r="154" spans="1:2" x14ac:dyDescent="0.3">
      <c r="A154" s="96" t="s">
        <v>202</v>
      </c>
      <c r="B154" s="96" t="s">
        <v>30</v>
      </c>
    </row>
    <row r="155" spans="1:2" x14ac:dyDescent="0.3">
      <c r="A155" s="96" t="s">
        <v>203</v>
      </c>
      <c r="B155" s="96" t="s">
        <v>15</v>
      </c>
    </row>
    <row r="156" spans="1:2" x14ac:dyDescent="0.3">
      <c r="A156" s="96" t="s">
        <v>204</v>
      </c>
      <c r="B156" s="96" t="s">
        <v>35</v>
      </c>
    </row>
    <row r="157" spans="1:2" x14ac:dyDescent="0.3">
      <c r="A157" s="96" t="s">
        <v>205</v>
      </c>
      <c r="B157" s="96" t="s">
        <v>41</v>
      </c>
    </row>
    <row r="158" spans="1:2" x14ac:dyDescent="0.3">
      <c r="A158" s="96" t="s">
        <v>206</v>
      </c>
      <c r="B158" s="96" t="s">
        <v>40</v>
      </c>
    </row>
    <row r="159" spans="1:2" x14ac:dyDescent="0.3">
      <c r="A159" s="96" t="s">
        <v>207</v>
      </c>
      <c r="B159" s="96" t="s">
        <v>32</v>
      </c>
    </row>
    <row r="160" spans="1:2" x14ac:dyDescent="0.3">
      <c r="A160" s="96" t="s">
        <v>208</v>
      </c>
      <c r="B160" s="96" t="s">
        <v>28</v>
      </c>
    </row>
    <row r="161" spans="1:2" x14ac:dyDescent="0.3">
      <c r="A161" s="96" t="s">
        <v>209</v>
      </c>
      <c r="B161" s="96" t="s">
        <v>40</v>
      </c>
    </row>
    <row r="162" spans="1:2" x14ac:dyDescent="0.3">
      <c r="A162" s="96" t="s">
        <v>210</v>
      </c>
      <c r="B162" s="96" t="s">
        <v>15</v>
      </c>
    </row>
    <row r="163" spans="1:2" x14ac:dyDescent="0.3">
      <c r="A163" s="96" t="s">
        <v>211</v>
      </c>
      <c r="B163" s="96" t="s">
        <v>32</v>
      </c>
    </row>
    <row r="164" spans="1:2" x14ac:dyDescent="0.3">
      <c r="A164" s="96" t="s">
        <v>212</v>
      </c>
      <c r="B164" s="96" t="s">
        <v>32</v>
      </c>
    </row>
    <row r="165" spans="1:2" x14ac:dyDescent="0.3">
      <c r="A165" s="96" t="s">
        <v>213</v>
      </c>
      <c r="B165" s="96" t="s">
        <v>17</v>
      </c>
    </row>
    <row r="166" spans="1:2" x14ac:dyDescent="0.3">
      <c r="A166" s="96" t="s">
        <v>214</v>
      </c>
      <c r="B166" s="96" t="s">
        <v>17</v>
      </c>
    </row>
    <row r="167" spans="1:2" x14ac:dyDescent="0.3">
      <c r="A167" s="96" t="s">
        <v>215</v>
      </c>
      <c r="B167" s="96" t="s">
        <v>15</v>
      </c>
    </row>
    <row r="168" spans="1:2" x14ac:dyDescent="0.3">
      <c r="A168" s="96" t="s">
        <v>216</v>
      </c>
      <c r="B168" s="96" t="s">
        <v>15</v>
      </c>
    </row>
    <row r="169" spans="1:2" x14ac:dyDescent="0.3">
      <c r="A169" s="96" t="s">
        <v>217</v>
      </c>
      <c r="B169" s="96" t="s">
        <v>15</v>
      </c>
    </row>
    <row r="170" spans="1:2" x14ac:dyDescent="0.3">
      <c r="A170" s="96" t="s">
        <v>218</v>
      </c>
      <c r="B170" s="96" t="s">
        <v>28</v>
      </c>
    </row>
    <row r="171" spans="1:2" x14ac:dyDescent="0.3">
      <c r="A171" s="96" t="s">
        <v>219</v>
      </c>
      <c r="B171" s="96" t="s">
        <v>15</v>
      </c>
    </row>
    <row r="172" spans="1:2" x14ac:dyDescent="0.3">
      <c r="A172" s="96" t="s">
        <v>220</v>
      </c>
      <c r="B172" s="96" t="s">
        <v>15</v>
      </c>
    </row>
    <row r="173" spans="1:2" x14ac:dyDescent="0.3">
      <c r="A173" s="96" t="s">
        <v>221</v>
      </c>
      <c r="B173" s="96" t="s">
        <v>15</v>
      </c>
    </row>
    <row r="174" spans="1:2" x14ac:dyDescent="0.3">
      <c r="A174" s="96" t="s">
        <v>222</v>
      </c>
      <c r="B174" s="96" t="s">
        <v>32</v>
      </c>
    </row>
    <row r="175" spans="1:2" x14ac:dyDescent="0.3">
      <c r="A175" s="96" t="s">
        <v>223</v>
      </c>
      <c r="B175" s="96" t="s">
        <v>35</v>
      </c>
    </row>
    <row r="176" spans="1:2" x14ac:dyDescent="0.3">
      <c r="A176" s="96" t="s">
        <v>224</v>
      </c>
      <c r="B176" s="96" t="s">
        <v>35</v>
      </c>
    </row>
    <row r="177" spans="1:2" x14ac:dyDescent="0.3">
      <c r="A177" s="96" t="s">
        <v>225</v>
      </c>
      <c r="B177" s="96" t="s">
        <v>30</v>
      </c>
    </row>
    <row r="178" spans="1:2" x14ac:dyDescent="0.3">
      <c r="A178" s="96" t="s">
        <v>226</v>
      </c>
      <c r="B178" s="96" t="s">
        <v>30</v>
      </c>
    </row>
    <row r="179" spans="1:2" x14ac:dyDescent="0.3">
      <c r="A179" s="96" t="s">
        <v>227</v>
      </c>
      <c r="B179" s="96" t="s">
        <v>30</v>
      </c>
    </row>
    <row r="180" spans="1:2" x14ac:dyDescent="0.3">
      <c r="A180" s="96" t="s">
        <v>228</v>
      </c>
      <c r="B180" s="96" t="s">
        <v>30</v>
      </c>
    </row>
    <row r="181" spans="1:2" x14ac:dyDescent="0.3">
      <c r="A181" s="96" t="s">
        <v>229</v>
      </c>
      <c r="B181" s="96" t="s">
        <v>30</v>
      </c>
    </row>
    <row r="182" spans="1:2" x14ac:dyDescent="0.3">
      <c r="A182" s="96" t="s">
        <v>230</v>
      </c>
      <c r="B182" s="96" t="s">
        <v>15</v>
      </c>
    </row>
    <row r="183" spans="1:2" x14ac:dyDescent="0.3">
      <c r="A183" s="96" t="s">
        <v>231</v>
      </c>
      <c r="B183" s="96" t="s">
        <v>15</v>
      </c>
    </row>
    <row r="184" spans="1:2" x14ac:dyDescent="0.3">
      <c r="A184" s="96" t="s">
        <v>232</v>
      </c>
      <c r="B184" s="96" t="s">
        <v>30</v>
      </c>
    </row>
    <row r="185" spans="1:2" x14ac:dyDescent="0.3">
      <c r="A185" s="96" t="s">
        <v>233</v>
      </c>
      <c r="B185" s="96" t="s">
        <v>30</v>
      </c>
    </row>
    <row r="186" spans="1:2" x14ac:dyDescent="0.3">
      <c r="A186" s="96" t="s">
        <v>234</v>
      </c>
      <c r="B186" s="96" t="s">
        <v>30</v>
      </c>
    </row>
    <row r="187" spans="1:2" x14ac:dyDescent="0.3">
      <c r="A187" s="96" t="s">
        <v>235</v>
      </c>
      <c r="B187" s="96" t="s">
        <v>30</v>
      </c>
    </row>
    <row r="188" spans="1:2" x14ac:dyDescent="0.3">
      <c r="A188" s="96" t="s">
        <v>236</v>
      </c>
      <c r="B188" s="96" t="s">
        <v>30</v>
      </c>
    </row>
    <row r="189" spans="1:2" x14ac:dyDescent="0.3">
      <c r="A189" s="96" t="s">
        <v>237</v>
      </c>
      <c r="B189" s="96" t="s">
        <v>30</v>
      </c>
    </row>
    <row r="190" spans="1:2" x14ac:dyDescent="0.3">
      <c r="A190" s="96" t="s">
        <v>238</v>
      </c>
      <c r="B190" s="96" t="s">
        <v>30</v>
      </c>
    </row>
    <row r="191" spans="1:2" x14ac:dyDescent="0.3">
      <c r="A191" s="96" t="s">
        <v>239</v>
      </c>
      <c r="B191" s="96" t="s">
        <v>30</v>
      </c>
    </row>
    <row r="192" spans="1:2" x14ac:dyDescent="0.3">
      <c r="A192" s="96" t="s">
        <v>240</v>
      </c>
      <c r="B192" s="96" t="s">
        <v>17</v>
      </c>
    </row>
    <row r="193" spans="1:2" x14ac:dyDescent="0.3">
      <c r="A193" s="96" t="s">
        <v>15</v>
      </c>
      <c r="B193" s="96" t="s">
        <v>15</v>
      </c>
    </row>
    <row r="194" spans="1:2" x14ac:dyDescent="0.3">
      <c r="A194" s="96" t="s">
        <v>241</v>
      </c>
      <c r="B194" s="96" t="s">
        <v>30</v>
      </c>
    </row>
    <row r="195" spans="1:2" x14ac:dyDescent="0.3">
      <c r="A195" s="96" t="s">
        <v>242</v>
      </c>
      <c r="B195" s="96" t="s">
        <v>15</v>
      </c>
    </row>
    <row r="196" spans="1:2" x14ac:dyDescent="0.3">
      <c r="A196" s="96" t="s">
        <v>243</v>
      </c>
      <c r="B196" s="96" t="s">
        <v>15</v>
      </c>
    </row>
    <row r="197" spans="1:2" x14ac:dyDescent="0.3">
      <c r="A197" s="96" t="s">
        <v>244</v>
      </c>
      <c r="B197" s="96" t="s">
        <v>17</v>
      </c>
    </row>
    <row r="198" spans="1:2" x14ac:dyDescent="0.3">
      <c r="A198" s="96" t="s">
        <v>245</v>
      </c>
      <c r="B198" s="96" t="s">
        <v>15</v>
      </c>
    </row>
    <row r="199" spans="1:2" x14ac:dyDescent="0.3">
      <c r="A199" s="96" t="s">
        <v>246</v>
      </c>
      <c r="B199" s="96" t="s">
        <v>40</v>
      </c>
    </row>
    <row r="200" spans="1:2" x14ac:dyDescent="0.3">
      <c r="A200" s="96" t="s">
        <v>247</v>
      </c>
      <c r="B200" s="96" t="s">
        <v>15</v>
      </c>
    </row>
    <row r="201" spans="1:2" x14ac:dyDescent="0.3">
      <c r="A201" s="96" t="s">
        <v>248</v>
      </c>
      <c r="B201" s="96" t="s">
        <v>17</v>
      </c>
    </row>
    <row r="202" spans="1:2" x14ac:dyDescent="0.3">
      <c r="A202" s="96" t="s">
        <v>249</v>
      </c>
      <c r="B202" s="96" t="s">
        <v>15</v>
      </c>
    </row>
    <row r="203" spans="1:2" x14ac:dyDescent="0.3">
      <c r="A203" s="96" t="s">
        <v>250</v>
      </c>
      <c r="B203" s="96" t="s">
        <v>30</v>
      </c>
    </row>
    <row r="204" spans="1:2" x14ac:dyDescent="0.3">
      <c r="A204" s="29" t="s">
        <v>251</v>
      </c>
      <c r="B204" t="s">
        <v>41</v>
      </c>
    </row>
    <row r="205" spans="1:2" x14ac:dyDescent="0.3">
      <c r="A205" s="29" t="s">
        <v>252</v>
      </c>
      <c r="B205" s="96" t="s">
        <v>17</v>
      </c>
    </row>
    <row r="206" spans="1:2" x14ac:dyDescent="0.3">
      <c r="A206" s="29" t="s">
        <v>253</v>
      </c>
      <c r="B206" s="96" t="s">
        <v>15</v>
      </c>
    </row>
    <row r="207" spans="1:2" x14ac:dyDescent="0.3">
      <c r="A207" s="29" t="s">
        <v>254</v>
      </c>
      <c r="B207" s="96" t="s">
        <v>30</v>
      </c>
    </row>
    <row r="208" spans="1:2" x14ac:dyDescent="0.3">
      <c r="A208" s="29" t="s">
        <v>254</v>
      </c>
      <c r="B208" s="96" t="s">
        <v>30</v>
      </c>
    </row>
    <row r="209" spans="1:2" x14ac:dyDescent="0.3">
      <c r="A209" s="29" t="s">
        <v>255</v>
      </c>
      <c r="B209" s="96" t="s">
        <v>15</v>
      </c>
    </row>
    <row r="210" spans="1:2" ht="15.5" x14ac:dyDescent="0.35">
      <c r="A210" s="48" t="s">
        <v>256</v>
      </c>
      <c r="B210" s="96" t="s">
        <v>17</v>
      </c>
    </row>
    <row r="211" spans="1:2" x14ac:dyDescent="0.3">
      <c r="A211" s="29" t="s">
        <v>257</v>
      </c>
      <c r="B211" t="s">
        <v>15</v>
      </c>
    </row>
    <row r="212" spans="1:2" x14ac:dyDescent="0.3">
      <c r="A212" s="29" t="s">
        <v>258</v>
      </c>
      <c r="B212" t="s">
        <v>30</v>
      </c>
    </row>
    <row r="213" spans="1:2" ht="15.5" x14ac:dyDescent="0.35">
      <c r="A213" s="48" t="s">
        <v>259</v>
      </c>
      <c r="B213" t="s">
        <v>30</v>
      </c>
    </row>
    <row r="214" spans="1:2" x14ac:dyDescent="0.3">
      <c r="A214" s="29" t="s">
        <v>260</v>
      </c>
      <c r="B214" t="s">
        <v>30</v>
      </c>
    </row>
    <row r="215" spans="1:2" x14ac:dyDescent="0.3">
      <c r="A215" s="29" t="s">
        <v>261</v>
      </c>
      <c r="B215" t="s">
        <v>17</v>
      </c>
    </row>
    <row r="216" spans="1:2" x14ac:dyDescent="0.3">
      <c r="A216" s="29" t="s">
        <v>262</v>
      </c>
      <c r="B216" t="s">
        <v>30</v>
      </c>
    </row>
    <row r="217" spans="1:2" x14ac:dyDescent="0.3">
      <c r="A217" s="29" t="s">
        <v>263</v>
      </c>
      <c r="B217" t="s">
        <v>15</v>
      </c>
    </row>
    <row r="218" spans="1:2" x14ac:dyDescent="0.3">
      <c r="A218" s="29" t="s">
        <v>260</v>
      </c>
      <c r="B218" t="s">
        <v>30</v>
      </c>
    </row>
    <row r="219" spans="1:2" x14ac:dyDescent="0.3">
      <c r="A219" s="29" t="s">
        <v>264</v>
      </c>
      <c r="B219" t="s">
        <v>15</v>
      </c>
    </row>
    <row r="220" spans="1:2" x14ac:dyDescent="0.3">
      <c r="A220" s="29" t="s">
        <v>21</v>
      </c>
      <c r="B220" t="s">
        <v>21</v>
      </c>
    </row>
    <row r="221" spans="1:2" x14ac:dyDescent="0.3">
      <c r="A221" s="29" t="s">
        <v>265</v>
      </c>
      <c r="B221" t="s">
        <v>24</v>
      </c>
    </row>
    <row r="222" spans="1:2" x14ac:dyDescent="0.3">
      <c r="A222" s="29" t="s">
        <v>266</v>
      </c>
      <c r="B222" t="s">
        <v>30</v>
      </c>
    </row>
    <row r="223" spans="1:2" x14ac:dyDescent="0.3">
      <c r="A223" s="29" t="s">
        <v>267</v>
      </c>
      <c r="B223" t="s">
        <v>30</v>
      </c>
    </row>
    <row r="224" spans="1:2" x14ac:dyDescent="0.3">
      <c r="A224" s="29" t="s">
        <v>268</v>
      </c>
      <c r="B224" t="s">
        <v>15</v>
      </c>
    </row>
    <row r="225" spans="1:2" x14ac:dyDescent="0.3">
      <c r="A225" s="29" t="s">
        <v>269</v>
      </c>
      <c r="B225" t="s">
        <v>30</v>
      </c>
    </row>
    <row r="226" spans="1:2" x14ac:dyDescent="0.3">
      <c r="A226" s="29" t="s">
        <v>270</v>
      </c>
      <c r="B226" t="s">
        <v>30</v>
      </c>
    </row>
    <row r="227" spans="1:2" x14ac:dyDescent="0.3">
      <c r="A227" s="29" t="s">
        <v>271</v>
      </c>
      <c r="B227" t="s">
        <v>17</v>
      </c>
    </row>
    <row r="228" spans="1:2" ht="15.5" x14ac:dyDescent="0.35">
      <c r="A228" s="48" t="s">
        <v>272</v>
      </c>
      <c r="B228" t="s">
        <v>30</v>
      </c>
    </row>
    <row r="229" spans="1:2" x14ac:dyDescent="0.3">
      <c r="A229" s="29" t="s">
        <v>273</v>
      </c>
      <c r="B229" t="s">
        <v>17</v>
      </c>
    </row>
    <row r="230" spans="1:2" x14ac:dyDescent="0.3">
      <c r="A230" s="29" t="s">
        <v>274</v>
      </c>
      <c r="B230" t="s">
        <v>17</v>
      </c>
    </row>
    <row r="231" spans="1:2" x14ac:dyDescent="0.3">
      <c r="A231" s="29" t="s">
        <v>275</v>
      </c>
      <c r="B231" t="s">
        <v>30</v>
      </c>
    </row>
    <row r="232" spans="1:2" x14ac:dyDescent="0.3">
      <c r="A232" s="29" t="s">
        <v>276</v>
      </c>
      <c r="B232" t="s">
        <v>15</v>
      </c>
    </row>
    <row r="233" spans="1:2" x14ac:dyDescent="0.3">
      <c r="A233" s="29" t="s">
        <v>277</v>
      </c>
      <c r="B233" t="s">
        <v>30</v>
      </c>
    </row>
    <row r="234" spans="1:2" x14ac:dyDescent="0.3">
      <c r="A234" s="29" t="s">
        <v>278</v>
      </c>
      <c r="B234" t="s">
        <v>30</v>
      </c>
    </row>
    <row r="235" spans="1:2" x14ac:dyDescent="0.3">
      <c r="A235" s="29" t="s">
        <v>279</v>
      </c>
      <c r="B235" t="s">
        <v>17</v>
      </c>
    </row>
    <row r="236" spans="1:2" x14ac:dyDescent="0.3">
      <c r="A236" s="29" t="s">
        <v>280</v>
      </c>
      <c r="B236" t="s">
        <v>15</v>
      </c>
    </row>
    <row r="237" spans="1:2" x14ac:dyDescent="0.3">
      <c r="A237" s="29" t="s">
        <v>281</v>
      </c>
      <c r="B237" t="s">
        <v>17</v>
      </c>
    </row>
    <row r="238" spans="1:2" x14ac:dyDescent="0.3">
      <c r="A238" s="29" t="s">
        <v>282</v>
      </c>
      <c r="B238" t="s">
        <v>17</v>
      </c>
    </row>
    <row r="239" spans="1:2" x14ac:dyDescent="0.3">
      <c r="A239" s="29" t="s">
        <v>283</v>
      </c>
      <c r="B239" t="s">
        <v>17</v>
      </c>
    </row>
    <row r="240" spans="1:2" x14ac:dyDescent="0.3">
      <c r="A240" s="29" t="s">
        <v>284</v>
      </c>
      <c r="B240" t="s">
        <v>15</v>
      </c>
    </row>
    <row r="241" spans="1:2" ht="15.5" x14ac:dyDescent="0.35">
      <c r="A241" s="48" t="s">
        <v>285</v>
      </c>
      <c r="B241" t="s">
        <v>15</v>
      </c>
    </row>
    <row r="242" spans="1:2" x14ac:dyDescent="0.3">
      <c r="A242" s="29" t="s">
        <v>286</v>
      </c>
      <c r="B242" t="s">
        <v>17</v>
      </c>
    </row>
    <row r="243" spans="1:2" x14ac:dyDescent="0.3">
      <c r="A243" s="29" t="s">
        <v>287</v>
      </c>
      <c r="B243" t="s">
        <v>30</v>
      </c>
    </row>
    <row r="244" spans="1:2" x14ac:dyDescent="0.3">
      <c r="A244" s="29" t="s">
        <v>288</v>
      </c>
      <c r="B244" t="s">
        <v>32</v>
      </c>
    </row>
    <row r="245" spans="1:2" x14ac:dyDescent="0.3">
      <c r="A245" s="29" t="s">
        <v>289</v>
      </c>
      <c r="B245" t="s">
        <v>32</v>
      </c>
    </row>
    <row r="246" spans="1:2" x14ac:dyDescent="0.3">
      <c r="A246" s="29" t="s">
        <v>290</v>
      </c>
      <c r="B246" t="s">
        <v>15</v>
      </c>
    </row>
    <row r="247" spans="1:2" x14ac:dyDescent="0.3">
      <c r="A247" s="29" t="s">
        <v>291</v>
      </c>
      <c r="B247" t="s">
        <v>30</v>
      </c>
    </row>
    <row r="248" spans="1:2" x14ac:dyDescent="0.3">
      <c r="A248" s="29" t="s">
        <v>291</v>
      </c>
      <c r="B248" t="s">
        <v>30</v>
      </c>
    </row>
    <row r="249" spans="1:2" x14ac:dyDescent="0.3">
      <c r="A249" s="29" t="s">
        <v>292</v>
      </c>
      <c r="B249" t="s">
        <v>30</v>
      </c>
    </row>
    <row r="250" spans="1:2" ht="15.5" x14ac:dyDescent="0.35">
      <c r="A250" s="48" t="s">
        <v>293</v>
      </c>
      <c r="B250" t="s">
        <v>32</v>
      </c>
    </row>
    <row r="251" spans="1:2" x14ac:dyDescent="0.3">
      <c r="A251" s="29" t="s">
        <v>294</v>
      </c>
      <c r="B251" t="s">
        <v>17</v>
      </c>
    </row>
    <row r="252" spans="1:2" x14ac:dyDescent="0.3">
      <c r="A252" s="29" t="s">
        <v>295</v>
      </c>
      <c r="B252" t="s">
        <v>30</v>
      </c>
    </row>
    <row r="253" spans="1:2" x14ac:dyDescent="0.3">
      <c r="A253" s="29" t="s">
        <v>296</v>
      </c>
      <c r="B253" t="s">
        <v>30</v>
      </c>
    </row>
    <row r="254" spans="1:2" x14ac:dyDescent="0.3">
      <c r="A254" s="29"/>
    </row>
  </sheetData>
  <conditionalFormatting sqref="A254:A1048576">
    <cfRule type="duplicateValues" dxfId="4" priority="5"/>
  </conditionalFormatting>
  <conditionalFormatting sqref="A1:A36">
    <cfRule type="duplicateValues" dxfId="3" priority="4"/>
  </conditionalFormatting>
  <conditionalFormatting sqref="A1:A191">
    <cfRule type="duplicateValues" dxfId="2" priority="3"/>
  </conditionalFormatting>
  <conditionalFormatting sqref="A192:A203">
    <cfRule type="duplicateValues" dxfId="1" priority="2"/>
  </conditionalFormatting>
  <conditionalFormatting sqref="A1:A203">
    <cfRule type="duplicateValues" dxfId="0" priority="1"/>
  </conditionalFormatting>
  <dataValidations count="1">
    <dataValidation type="list" allowBlank="1" showInputMessage="1" showErrorMessage="1" sqref="C43:C47" xr:uid="{00883A30-E9E8-41C8-B573-2F08F992293E}">
      <formula1>$H$4:$H$23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9F6C21-D322-4301-BEB9-33707EA817CB}">
          <x14:formula1>
            <xm:f>'[‏‏‏‏הכנסות הוצאות 2020.xlsx]דצמבר 12'!#REF!</xm:f>
          </x14:formula1>
          <xm:sqref>B2:B48 C48:C96 B79:B666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ספטמבר 9</vt:lpstr>
      <vt:lpstr>סעיף הוצאות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לאנדא</dc:creator>
  <cp:lastModifiedBy>shira</cp:lastModifiedBy>
  <dcterms:created xsi:type="dcterms:W3CDTF">2020-08-04T21:13:20Z</dcterms:created>
  <dcterms:modified xsi:type="dcterms:W3CDTF">2023-02-21T21:28:09Z</dcterms:modified>
</cp:coreProperties>
</file>