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יוסף צבי\Downloads\"/>
    </mc:Choice>
  </mc:AlternateContent>
  <xr:revisionPtr revIDLastSave="0" documentId="13_ncr:1_{EBC5400B-F9E2-4429-8287-7E61D648FA8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 l="1"/>
  <c r="E18" i="1" s="1"/>
  <c r="F18" i="1" s="1"/>
  <c r="G18" i="1" s="1"/>
  <c r="H18" i="1" s="1"/>
  <c r="N6" i="1"/>
  <c r="N7" i="1" s="1"/>
  <c r="I17" i="1" s="1"/>
  <c r="J17" i="1" s="1"/>
  <c r="K17" i="1" s="1"/>
  <c r="L17" i="1" s="1"/>
  <c r="D3" i="1"/>
  <c r="E3" i="1" s="1"/>
  <c r="F3" i="1" s="1"/>
  <c r="G3" i="1" s="1"/>
  <c r="H3" i="1" s="1"/>
  <c r="D4" i="1"/>
  <c r="D5" i="1"/>
  <c r="D6" i="1"/>
  <c r="E6" i="1" s="1"/>
  <c r="F6" i="1" s="1"/>
  <c r="G6" i="1" s="1"/>
  <c r="D7" i="1"/>
  <c r="E7" i="1" s="1"/>
  <c r="F7" i="1" s="1"/>
  <c r="G7" i="1" s="1"/>
  <c r="D8" i="1"/>
  <c r="E8" i="1" s="1"/>
  <c r="F8" i="1" s="1"/>
  <c r="G8" i="1" s="1"/>
  <c r="D9" i="1"/>
  <c r="E9" i="1" s="1"/>
  <c r="F9" i="1" s="1"/>
  <c r="G9" i="1" s="1"/>
  <c r="D10" i="1"/>
  <c r="E10" i="1" s="1"/>
  <c r="F10" i="1" s="1"/>
  <c r="G10" i="1" s="1"/>
  <c r="D11" i="1"/>
  <c r="D12" i="1"/>
  <c r="D13" i="1"/>
  <c r="D14" i="1"/>
  <c r="E14" i="1" s="1"/>
  <c r="F14" i="1" s="1"/>
  <c r="G14" i="1" s="1"/>
  <c r="D15" i="1"/>
  <c r="E15" i="1" s="1"/>
  <c r="F15" i="1" s="1"/>
  <c r="G15" i="1" s="1"/>
  <c r="D16" i="1"/>
  <c r="E16" i="1" s="1"/>
  <c r="F16" i="1" s="1"/>
  <c r="G16" i="1" s="1"/>
  <c r="D17" i="1"/>
  <c r="E17" i="1" s="1"/>
  <c r="F17" i="1" s="1"/>
  <c r="G17" i="1" s="1"/>
  <c r="I18" i="1" l="1"/>
  <c r="J18" i="1" s="1"/>
  <c r="K18" i="1" s="1"/>
  <c r="L18" i="1" s="1"/>
  <c r="I6" i="1"/>
  <c r="J6" i="1" s="1"/>
  <c r="K6" i="1" s="1"/>
  <c r="L6" i="1" s="1"/>
  <c r="I10" i="1"/>
  <c r="J10" i="1" s="1"/>
  <c r="K10" i="1" s="1"/>
  <c r="L10" i="1" s="1"/>
  <c r="I14" i="1"/>
  <c r="J14" i="1" s="1"/>
  <c r="K14" i="1" s="1"/>
  <c r="L14" i="1" s="1"/>
  <c r="I3" i="1"/>
  <c r="J3" i="1" s="1"/>
  <c r="K3" i="1" s="1"/>
  <c r="L3" i="1" s="1"/>
  <c r="I7" i="1"/>
  <c r="J7" i="1" s="1"/>
  <c r="K7" i="1" s="1"/>
  <c r="L7" i="1" s="1"/>
  <c r="I12" i="1"/>
  <c r="J12" i="1" s="1"/>
  <c r="K12" i="1" s="1"/>
  <c r="L12" i="1" s="1"/>
  <c r="I15" i="1"/>
  <c r="J15" i="1" s="1"/>
  <c r="K15" i="1" s="1"/>
  <c r="L15" i="1" s="1"/>
  <c r="I4" i="1"/>
  <c r="J4" i="1" s="1"/>
  <c r="K4" i="1" s="1"/>
  <c r="L4" i="1" s="1"/>
  <c r="I8" i="1"/>
  <c r="J8" i="1" s="1"/>
  <c r="K8" i="1" s="1"/>
  <c r="L8" i="1" s="1"/>
  <c r="I11" i="1"/>
  <c r="J11" i="1" s="1"/>
  <c r="K11" i="1" s="1"/>
  <c r="L11" i="1" s="1"/>
  <c r="I16" i="1"/>
  <c r="J16" i="1" s="1"/>
  <c r="K16" i="1" s="1"/>
  <c r="L16" i="1" s="1"/>
  <c r="I5" i="1"/>
  <c r="J5" i="1" s="1"/>
  <c r="K5" i="1" s="1"/>
  <c r="L5" i="1" s="1"/>
  <c r="I9" i="1"/>
  <c r="J9" i="1" s="1"/>
  <c r="K9" i="1" s="1"/>
  <c r="L9" i="1" s="1"/>
  <c r="I13" i="1"/>
  <c r="J13" i="1" s="1"/>
  <c r="K13" i="1" s="1"/>
  <c r="L13" i="1" s="1"/>
  <c r="N8" i="1"/>
  <c r="H17" i="1"/>
  <c r="H9" i="1"/>
  <c r="E13" i="1"/>
  <c r="F13" i="1" s="1"/>
  <c r="G13" i="1" s="1"/>
  <c r="H13" i="1" s="1"/>
  <c r="E5" i="1"/>
  <c r="F5" i="1" s="1"/>
  <c r="G5" i="1" s="1"/>
  <c r="H5" i="1" s="1"/>
  <c r="E12" i="1"/>
  <c r="F12" i="1" s="1"/>
  <c r="G12" i="1" s="1"/>
  <c r="H12" i="1" s="1"/>
  <c r="E4" i="1"/>
  <c r="F4" i="1" s="1"/>
  <c r="G4" i="1" s="1"/>
  <c r="H4" i="1" s="1"/>
  <c r="H16" i="1"/>
  <c r="H8" i="1"/>
  <c r="H15" i="1"/>
  <c r="H7" i="1"/>
  <c r="H14" i="1"/>
  <c r="H10" i="1"/>
  <c r="H6" i="1"/>
  <c r="E11" i="1"/>
  <c r="F11" i="1" s="1"/>
  <c r="G11" i="1" s="1"/>
  <c r="H11" i="1" s="1"/>
</calcChain>
</file>

<file path=xl/sharedStrings.xml><?xml version="1.0" encoding="utf-8"?>
<sst xmlns="http://schemas.openxmlformats.org/spreadsheetml/2006/main" count="58" uniqueCount="26">
  <si>
    <t>סכום</t>
  </si>
  <si>
    <t>מותג</t>
  </si>
  <si>
    <t>חברה סולקת</t>
  </si>
  <si>
    <t>דיינרס</t>
  </si>
  <si>
    <t>ויזה כ.א.ל</t>
  </si>
  <si>
    <t>ויזה</t>
  </si>
  <si>
    <t>מסטרכרד</t>
  </si>
  <si>
    <t>עמלה</t>
  </si>
  <si>
    <t>סך נטו</t>
  </si>
  <si>
    <t>1.8% עמלה</t>
  </si>
  <si>
    <t>עמלה + 18% מע"מ</t>
  </si>
  <si>
    <t>פער מטור D</t>
  </si>
  <si>
    <t>מע"מ</t>
  </si>
  <si>
    <t>עמלה + מע"מ</t>
  </si>
  <si>
    <t>הכנסה נטו מרכישה</t>
  </si>
  <si>
    <t>הוכחה למספר הנ"ל</t>
  </si>
  <si>
    <t>נטו * 100 + (עמלה + מע"מ)</t>
  </si>
  <si>
    <t>ברוטו / נטו + (עמלה + מע"מ)</t>
  </si>
  <si>
    <t>נטו</t>
  </si>
  <si>
    <t>פער מברוטו מקורי</t>
  </si>
  <si>
    <t>נתון מקורי</t>
  </si>
  <si>
    <t>הצעה 1</t>
  </si>
  <si>
    <t>שאלה על הצעה 1</t>
  </si>
  <si>
    <t>הצעה 2</t>
  </si>
  <si>
    <t>הוכחה להצעה 2</t>
  </si>
  <si>
    <t>הסבר לנוסחה לחישוב הנטו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</si>
</sst>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rightToLeft="1" tabSelected="1" workbookViewId="0">
      <selection activeCell="M11" sqref="M11"/>
    </sheetView>
  </sheetViews>
  <sheetFormatPr defaultRowHeight="14" x14ac:dyDescent="0.3"/>
  <cols>
    <col min="1" max="1" width="6.83203125" style="4" bestFit="1" customWidth="1"/>
    <col min="2" max="2" width="8.08203125" style="4" bestFit="1" customWidth="1"/>
    <col min="3" max="3" width="10.25" style="4" bestFit="1" customWidth="1"/>
    <col min="4" max="5" width="8.6640625" style="4"/>
    <col min="6" max="6" width="10.75" style="6" bestFit="1" customWidth="1"/>
    <col min="7" max="7" width="15.33203125" style="4" bestFit="1" customWidth="1"/>
    <col min="8" max="8" width="9.75" style="5" bestFit="1" customWidth="1"/>
    <col min="9" max="9" width="8.6640625" style="4"/>
    <col min="10" max="10" width="11.75" style="4" bestFit="1" customWidth="1"/>
    <col min="11" max="11" width="15.33203125" style="4" bestFit="1" customWidth="1"/>
    <col min="12" max="12" width="15.33203125" style="4" customWidth="1"/>
    <col min="13" max="13" width="14.58203125" style="4" bestFit="1" customWidth="1"/>
    <col min="14" max="14" width="11.75" style="4" bestFit="1" customWidth="1"/>
    <col min="15" max="15" width="26.5" style="4" bestFit="1" customWidth="1"/>
    <col min="16" max="16384" width="8.6640625" style="4"/>
  </cols>
  <sheetData>
    <row r="1" spans="1:15" x14ac:dyDescent="0.3">
      <c r="A1" s="16" t="s">
        <v>20</v>
      </c>
      <c r="B1" s="16"/>
      <c r="C1" s="16"/>
      <c r="D1" s="16" t="s">
        <v>21</v>
      </c>
      <c r="E1" s="17"/>
      <c r="F1" s="18" t="s">
        <v>22</v>
      </c>
      <c r="G1" s="16"/>
      <c r="H1" s="17"/>
      <c r="I1" s="18" t="s">
        <v>23</v>
      </c>
      <c r="J1" s="16"/>
      <c r="K1" s="16"/>
      <c r="L1" s="4" t="s">
        <v>24</v>
      </c>
    </row>
    <row r="2" spans="1:15" x14ac:dyDescent="0.3">
      <c r="A2" s="1" t="s">
        <v>0</v>
      </c>
      <c r="B2" s="1" t="s">
        <v>1</v>
      </c>
      <c r="C2" s="1" t="s">
        <v>2</v>
      </c>
      <c r="D2" s="1" t="s">
        <v>7</v>
      </c>
      <c r="E2" s="1" t="s">
        <v>8</v>
      </c>
      <c r="F2" s="2" t="s">
        <v>9</v>
      </c>
      <c r="G2" s="1" t="s">
        <v>10</v>
      </c>
      <c r="H2" s="3" t="s">
        <v>11</v>
      </c>
      <c r="I2" s="1" t="s">
        <v>18</v>
      </c>
      <c r="J2" s="2" t="s">
        <v>9</v>
      </c>
      <c r="K2" s="1" t="s">
        <v>10</v>
      </c>
      <c r="L2" s="1" t="s">
        <v>19</v>
      </c>
    </row>
    <row r="3" spans="1:15" ht="14.5" thickBot="1" x14ac:dyDescent="0.35">
      <c r="A3" s="4">
        <v>1164</v>
      </c>
      <c r="B3" s="4" t="s">
        <v>3</v>
      </c>
      <c r="C3" s="4" t="s">
        <v>4</v>
      </c>
      <c r="D3" s="4">
        <f>A3*0.018*1.18</f>
        <v>24.723359999999996</v>
      </c>
      <c r="E3" s="4">
        <f>A3-D3</f>
        <v>1139.27664</v>
      </c>
      <c r="F3" s="6">
        <f>E3*0.018</f>
        <v>20.506979519999998</v>
      </c>
      <c r="G3" s="4">
        <f>F3*1.18</f>
        <v>24.198235833599995</v>
      </c>
      <c r="H3" s="7">
        <f>D3-G3</f>
        <v>0.52512416640000126</v>
      </c>
      <c r="I3" s="4">
        <f>A3*N7</f>
        <v>1139.7908425051899</v>
      </c>
      <c r="J3" s="6">
        <f>I3*0.018</f>
        <v>20.516235165093416</v>
      </c>
      <c r="K3" s="4">
        <f>J3*1.18</f>
        <v>24.209157494810231</v>
      </c>
      <c r="L3" s="4">
        <f>K3+I3</f>
        <v>1164</v>
      </c>
      <c r="M3" s="22" t="s">
        <v>25</v>
      </c>
      <c r="N3" s="22"/>
      <c r="O3" s="22"/>
    </row>
    <row r="4" spans="1:15" x14ac:dyDescent="0.3">
      <c r="A4" s="4">
        <v>1940</v>
      </c>
      <c r="B4" s="4" t="s">
        <v>3</v>
      </c>
      <c r="C4" s="4" t="s">
        <v>4</v>
      </c>
      <c r="D4" s="4">
        <f t="shared" ref="D4:D18" si="0">A4*0.018*1.18</f>
        <v>41.20559999999999</v>
      </c>
      <c r="E4" s="4">
        <f t="shared" ref="E4:E18" si="1">A4-D4</f>
        <v>1898.7944</v>
      </c>
      <c r="F4" s="6">
        <f t="shared" ref="F4:F18" si="2">E4*0.018</f>
        <v>34.178299199999998</v>
      </c>
      <c r="G4" s="4">
        <f t="shared" ref="G4:G18" si="3">F4*1.18</f>
        <v>40.330393055999998</v>
      </c>
      <c r="H4" s="7">
        <f t="shared" ref="H4:H18" si="4">D4-G4</f>
        <v>0.87520694399999144</v>
      </c>
      <c r="I4" s="4">
        <f>A4*N7</f>
        <v>1899.6514041753164</v>
      </c>
      <c r="J4" s="6">
        <f>I4*0.018</f>
        <v>34.193725275155693</v>
      </c>
      <c r="K4" s="4">
        <f>J4*1.18</f>
        <v>40.348595824683713</v>
      </c>
      <c r="L4" s="4">
        <f>K4+I4</f>
        <v>1940.0000000000002</v>
      </c>
      <c r="M4" s="8" t="s">
        <v>7</v>
      </c>
      <c r="N4" s="9">
        <v>1.8</v>
      </c>
      <c r="O4" s="10"/>
    </row>
    <row r="5" spans="1:15" x14ac:dyDescent="0.3">
      <c r="A5" s="4">
        <v>776</v>
      </c>
      <c r="B5" s="4" t="s">
        <v>3</v>
      </c>
      <c r="C5" s="4" t="s">
        <v>4</v>
      </c>
      <c r="D5" s="4">
        <f t="shared" si="0"/>
        <v>16.482239999999997</v>
      </c>
      <c r="E5" s="4">
        <f t="shared" si="1"/>
        <v>759.51775999999995</v>
      </c>
      <c r="F5" s="6">
        <f t="shared" si="2"/>
        <v>13.671319679999998</v>
      </c>
      <c r="G5" s="4">
        <f t="shared" si="3"/>
        <v>16.132157222399996</v>
      </c>
      <c r="H5" s="7">
        <f t="shared" si="4"/>
        <v>0.35008277760000084</v>
      </c>
      <c r="I5" s="4">
        <f>A5*N7</f>
        <v>759.86056167012657</v>
      </c>
      <c r="J5" s="6">
        <f t="shared" ref="J5:J17" si="5">I5*0.018</f>
        <v>13.677490110062278</v>
      </c>
      <c r="K5" s="4">
        <f t="shared" ref="K5:K17" si="6">J5*1.18</f>
        <v>16.139438329873489</v>
      </c>
      <c r="L5" s="4">
        <f t="shared" ref="L5:L17" si="7">K5+I5</f>
        <v>776.00000000000011</v>
      </c>
      <c r="M5" s="11" t="s">
        <v>12</v>
      </c>
      <c r="N5" s="4">
        <v>1.18</v>
      </c>
      <c r="O5" s="12"/>
    </row>
    <row r="6" spans="1:15" x14ac:dyDescent="0.3">
      <c r="A6" s="4">
        <v>776</v>
      </c>
      <c r="B6" s="4" t="s">
        <v>3</v>
      </c>
      <c r="C6" s="4" t="s">
        <v>4</v>
      </c>
      <c r="D6" s="4">
        <f t="shared" si="0"/>
        <v>16.482239999999997</v>
      </c>
      <c r="E6" s="4">
        <f t="shared" si="1"/>
        <v>759.51775999999995</v>
      </c>
      <c r="F6" s="6">
        <f t="shared" si="2"/>
        <v>13.671319679999998</v>
      </c>
      <c r="G6" s="4">
        <f t="shared" si="3"/>
        <v>16.132157222399996</v>
      </c>
      <c r="H6" s="7">
        <f t="shared" si="4"/>
        <v>0.35008277760000084</v>
      </c>
      <c r="I6" s="4">
        <f>A6*N7</f>
        <v>759.86056167012657</v>
      </c>
      <c r="J6" s="6">
        <f t="shared" si="5"/>
        <v>13.677490110062278</v>
      </c>
      <c r="K6" s="4">
        <f t="shared" si="6"/>
        <v>16.139438329873489</v>
      </c>
      <c r="L6" s="4">
        <f t="shared" si="7"/>
        <v>776.00000000000011</v>
      </c>
      <c r="M6" s="11" t="s">
        <v>13</v>
      </c>
      <c r="N6" s="4">
        <f>N4*N5</f>
        <v>2.1240000000000001</v>
      </c>
      <c r="O6" s="12" t="s">
        <v>10</v>
      </c>
    </row>
    <row r="7" spans="1:15" x14ac:dyDescent="0.3">
      <c r="A7" s="4">
        <v>1940</v>
      </c>
      <c r="B7" s="4" t="s">
        <v>3</v>
      </c>
      <c r="C7" s="4" t="s">
        <v>4</v>
      </c>
      <c r="D7" s="4">
        <f t="shared" si="0"/>
        <v>41.20559999999999</v>
      </c>
      <c r="E7" s="4">
        <f t="shared" si="1"/>
        <v>1898.7944</v>
      </c>
      <c r="F7" s="6">
        <f t="shared" si="2"/>
        <v>34.178299199999998</v>
      </c>
      <c r="G7" s="4">
        <f t="shared" si="3"/>
        <v>40.330393055999998</v>
      </c>
      <c r="H7" s="7">
        <f t="shared" si="4"/>
        <v>0.87520694399999144</v>
      </c>
      <c r="I7" s="4">
        <f>A7*N7</f>
        <v>1899.6514041753164</v>
      </c>
      <c r="J7" s="6">
        <f t="shared" si="5"/>
        <v>34.193725275155693</v>
      </c>
      <c r="K7" s="4">
        <f t="shared" si="6"/>
        <v>40.348595824683713</v>
      </c>
      <c r="L7" s="4">
        <f t="shared" si="7"/>
        <v>1940.0000000000002</v>
      </c>
      <c r="M7" s="11" t="s">
        <v>14</v>
      </c>
      <c r="N7" s="4">
        <f>100/(100+N6)</f>
        <v>0.97920175472954452</v>
      </c>
      <c r="O7" s="12" t="s">
        <v>17</v>
      </c>
    </row>
    <row r="8" spans="1:15" ht="14.5" thickBot="1" x14ac:dyDescent="0.35">
      <c r="A8" s="4">
        <v>970</v>
      </c>
      <c r="B8" s="4" t="s">
        <v>5</v>
      </c>
      <c r="C8" s="4" t="s">
        <v>4</v>
      </c>
      <c r="D8" s="4">
        <f t="shared" si="0"/>
        <v>20.602799999999995</v>
      </c>
      <c r="E8" s="4">
        <f t="shared" si="1"/>
        <v>949.3972</v>
      </c>
      <c r="F8" s="6">
        <f t="shared" si="2"/>
        <v>17.089149599999999</v>
      </c>
      <c r="G8" s="4">
        <f t="shared" si="3"/>
        <v>20.165196527999999</v>
      </c>
      <c r="H8" s="7">
        <f t="shared" si="4"/>
        <v>0.43760347199999572</v>
      </c>
      <c r="I8" s="4">
        <f>A8*N7</f>
        <v>949.82570208765821</v>
      </c>
      <c r="J8" s="6">
        <f t="shared" si="5"/>
        <v>17.096862637577846</v>
      </c>
      <c r="K8" s="4">
        <f t="shared" si="6"/>
        <v>20.174297912341856</v>
      </c>
      <c r="L8" s="4">
        <f t="shared" si="7"/>
        <v>970.00000000000011</v>
      </c>
      <c r="M8" s="13" t="s">
        <v>15</v>
      </c>
      <c r="N8" s="14">
        <f>N7*(100+N6)</f>
        <v>100</v>
      </c>
      <c r="O8" s="15" t="s">
        <v>16</v>
      </c>
    </row>
    <row r="9" spans="1:15" x14ac:dyDescent="0.3">
      <c r="A9" s="4">
        <v>116.4</v>
      </c>
      <c r="B9" s="4" t="s">
        <v>5</v>
      </c>
      <c r="C9" s="4" t="s">
        <v>4</v>
      </c>
      <c r="D9" s="4">
        <f t="shared" si="0"/>
        <v>2.4723359999999994</v>
      </c>
      <c r="E9" s="4">
        <f t="shared" si="1"/>
        <v>113.92766400000001</v>
      </c>
      <c r="F9" s="6">
        <f t="shared" si="2"/>
        <v>2.0506979520000002</v>
      </c>
      <c r="G9" s="4">
        <f t="shared" si="3"/>
        <v>2.4198235833599999</v>
      </c>
      <c r="H9" s="7">
        <f t="shared" si="4"/>
        <v>5.2512416639999504E-2</v>
      </c>
      <c r="I9" s="4">
        <f>A9*N7</f>
        <v>113.97908425051899</v>
      </c>
      <c r="J9" s="6">
        <f t="shared" si="5"/>
        <v>2.0516235165093417</v>
      </c>
      <c r="K9" s="4">
        <f t="shared" si="6"/>
        <v>2.4209157494810229</v>
      </c>
      <c r="L9" s="4">
        <f t="shared" si="7"/>
        <v>116.40000000000002</v>
      </c>
    </row>
    <row r="10" spans="1:15" x14ac:dyDescent="0.3">
      <c r="A10" s="4">
        <v>291</v>
      </c>
      <c r="B10" s="4" t="s">
        <v>5</v>
      </c>
      <c r="C10" s="4" t="s">
        <v>4</v>
      </c>
      <c r="D10" s="4">
        <f t="shared" si="0"/>
        <v>6.180839999999999</v>
      </c>
      <c r="E10" s="4">
        <f t="shared" si="1"/>
        <v>284.81916000000001</v>
      </c>
      <c r="F10" s="6">
        <f t="shared" si="2"/>
        <v>5.1267448799999995</v>
      </c>
      <c r="G10" s="4">
        <f t="shared" si="3"/>
        <v>6.0495589583999987</v>
      </c>
      <c r="H10" s="7">
        <f t="shared" si="4"/>
        <v>0.13128104160000031</v>
      </c>
      <c r="I10" s="4">
        <f>A10*N7</f>
        <v>284.94771062629746</v>
      </c>
      <c r="J10" s="6">
        <f t="shared" si="5"/>
        <v>5.1290587912733541</v>
      </c>
      <c r="K10" s="4">
        <f t="shared" si="6"/>
        <v>6.0522893737025578</v>
      </c>
      <c r="L10" s="4">
        <f t="shared" si="7"/>
        <v>291</v>
      </c>
    </row>
    <row r="11" spans="1:15" x14ac:dyDescent="0.3">
      <c r="A11" s="4">
        <v>436.5</v>
      </c>
      <c r="B11" s="4" t="s">
        <v>5</v>
      </c>
      <c r="C11" s="4" t="s">
        <v>4</v>
      </c>
      <c r="D11" s="4">
        <f t="shared" si="0"/>
        <v>9.2712599999999981</v>
      </c>
      <c r="E11" s="4">
        <f t="shared" si="1"/>
        <v>427.22874000000002</v>
      </c>
      <c r="F11" s="6">
        <f t="shared" si="2"/>
        <v>7.6901173199999997</v>
      </c>
      <c r="G11" s="4">
        <f t="shared" si="3"/>
        <v>9.0743384375999998</v>
      </c>
      <c r="H11" s="7">
        <f t="shared" si="4"/>
        <v>0.19692156239999825</v>
      </c>
      <c r="I11" s="4">
        <f>A11*N7</f>
        <v>427.42156593944617</v>
      </c>
      <c r="J11" s="6">
        <f t="shared" si="5"/>
        <v>7.6935881869100307</v>
      </c>
      <c r="K11" s="4">
        <f t="shared" si="6"/>
        <v>9.0784340605538354</v>
      </c>
      <c r="L11" s="4">
        <f t="shared" si="7"/>
        <v>436.5</v>
      </c>
    </row>
    <row r="12" spans="1:15" x14ac:dyDescent="0.3">
      <c r="A12" s="4">
        <v>242.5</v>
      </c>
      <c r="B12" s="4" t="s">
        <v>5</v>
      </c>
      <c r="C12" s="4" t="s">
        <v>4</v>
      </c>
      <c r="D12" s="4">
        <f t="shared" si="0"/>
        <v>5.1506999999999987</v>
      </c>
      <c r="E12" s="4">
        <f t="shared" si="1"/>
        <v>237.3493</v>
      </c>
      <c r="F12" s="6">
        <f t="shared" si="2"/>
        <v>4.2722873999999997</v>
      </c>
      <c r="G12" s="4">
        <f t="shared" si="3"/>
        <v>5.0412991319999998</v>
      </c>
      <c r="H12" s="7">
        <f t="shared" si="4"/>
        <v>0.10940086799999893</v>
      </c>
      <c r="I12" s="4">
        <f>A12*N7</f>
        <v>237.45642552191455</v>
      </c>
      <c r="J12" s="6">
        <f t="shared" si="5"/>
        <v>4.2742156593944616</v>
      </c>
      <c r="K12" s="4">
        <f t="shared" si="6"/>
        <v>5.0435744780854641</v>
      </c>
      <c r="L12" s="4">
        <f t="shared" si="7"/>
        <v>242.50000000000003</v>
      </c>
    </row>
    <row r="13" spans="1:15" x14ac:dyDescent="0.3">
      <c r="A13" s="4">
        <v>291</v>
      </c>
      <c r="B13" s="4" t="s">
        <v>6</v>
      </c>
      <c r="C13" s="4" t="s">
        <v>4</v>
      </c>
      <c r="D13" s="4">
        <f t="shared" si="0"/>
        <v>6.180839999999999</v>
      </c>
      <c r="E13" s="4">
        <f t="shared" si="1"/>
        <v>284.81916000000001</v>
      </c>
      <c r="F13" s="6">
        <f t="shared" si="2"/>
        <v>5.1267448799999995</v>
      </c>
      <c r="G13" s="4">
        <f t="shared" si="3"/>
        <v>6.0495589583999987</v>
      </c>
      <c r="H13" s="7">
        <f t="shared" si="4"/>
        <v>0.13128104160000031</v>
      </c>
      <c r="I13" s="4">
        <f>A13*N7</f>
        <v>284.94771062629746</v>
      </c>
      <c r="J13" s="6">
        <f t="shared" si="5"/>
        <v>5.1290587912733541</v>
      </c>
      <c r="K13" s="4">
        <f t="shared" si="6"/>
        <v>6.0522893737025578</v>
      </c>
      <c r="L13" s="4">
        <f t="shared" si="7"/>
        <v>291</v>
      </c>
    </row>
    <row r="14" spans="1:15" x14ac:dyDescent="0.3">
      <c r="A14" s="4">
        <v>331.74</v>
      </c>
      <c r="B14" s="4" t="s">
        <v>6</v>
      </c>
      <c r="C14" s="4" t="s">
        <v>4</v>
      </c>
      <c r="D14" s="4">
        <f t="shared" si="0"/>
        <v>7.046157599999999</v>
      </c>
      <c r="E14" s="4">
        <f t="shared" si="1"/>
        <v>324.69384239999999</v>
      </c>
      <c r="F14" s="6">
        <f t="shared" si="2"/>
        <v>5.8444891631999996</v>
      </c>
      <c r="G14" s="4">
        <f t="shared" si="3"/>
        <v>6.8964972125759987</v>
      </c>
      <c r="H14" s="7">
        <f t="shared" si="4"/>
        <v>0.14966038742400034</v>
      </c>
      <c r="I14" s="4">
        <f>A14*N7</f>
        <v>324.84039011397908</v>
      </c>
      <c r="J14" s="6">
        <f t="shared" si="5"/>
        <v>5.8471270220516232</v>
      </c>
      <c r="K14" s="4">
        <f t="shared" si="6"/>
        <v>6.8996098860209152</v>
      </c>
      <c r="L14" s="4">
        <f t="shared" si="7"/>
        <v>331.74</v>
      </c>
    </row>
    <row r="15" spans="1:15" x14ac:dyDescent="0.3">
      <c r="A15" s="4">
        <v>194</v>
      </c>
      <c r="B15" s="4" t="s">
        <v>6</v>
      </c>
      <c r="C15" s="4" t="s">
        <v>4</v>
      </c>
      <c r="D15" s="4">
        <f t="shared" si="0"/>
        <v>4.1205599999999993</v>
      </c>
      <c r="E15" s="4">
        <f t="shared" si="1"/>
        <v>189.87943999999999</v>
      </c>
      <c r="F15" s="6">
        <f t="shared" si="2"/>
        <v>3.4178299199999995</v>
      </c>
      <c r="G15" s="4">
        <f t="shared" si="3"/>
        <v>4.0330393055999991</v>
      </c>
      <c r="H15" s="7">
        <f t="shared" si="4"/>
        <v>8.752069440000021E-2</v>
      </c>
      <c r="I15" s="4">
        <f>A15*N7</f>
        <v>189.96514041753164</v>
      </c>
      <c r="J15" s="6">
        <f t="shared" si="5"/>
        <v>3.4193725275155695</v>
      </c>
      <c r="K15" s="4">
        <f t="shared" si="6"/>
        <v>4.0348595824683722</v>
      </c>
      <c r="L15" s="4">
        <f t="shared" si="7"/>
        <v>194.00000000000003</v>
      </c>
    </row>
    <row r="16" spans="1:15" x14ac:dyDescent="0.3">
      <c r="A16" s="4">
        <v>485</v>
      </c>
      <c r="B16" s="4" t="s">
        <v>6</v>
      </c>
      <c r="C16" s="4" t="s">
        <v>4</v>
      </c>
      <c r="D16" s="4">
        <f t="shared" si="0"/>
        <v>10.301399999999997</v>
      </c>
      <c r="E16" s="4">
        <f t="shared" si="1"/>
        <v>474.6986</v>
      </c>
      <c r="F16" s="6">
        <f t="shared" si="2"/>
        <v>8.5445747999999995</v>
      </c>
      <c r="G16" s="4">
        <f t="shared" si="3"/>
        <v>10.082598264</v>
      </c>
      <c r="H16" s="7">
        <f t="shared" si="4"/>
        <v>0.21880173599999786</v>
      </c>
      <c r="I16" s="4">
        <f>A16*N7</f>
        <v>474.91285104382911</v>
      </c>
      <c r="J16" s="6">
        <f t="shared" si="5"/>
        <v>8.5484313187889232</v>
      </c>
      <c r="K16" s="4">
        <f t="shared" si="6"/>
        <v>10.087148956170928</v>
      </c>
      <c r="L16" s="4">
        <f t="shared" si="7"/>
        <v>485.00000000000006</v>
      </c>
    </row>
    <row r="17" spans="1:12" x14ac:dyDescent="0.3">
      <c r="A17" s="4">
        <v>145.5</v>
      </c>
      <c r="B17" s="4" t="s">
        <v>6</v>
      </c>
      <c r="C17" s="4" t="s">
        <v>4</v>
      </c>
      <c r="D17" s="4">
        <f t="shared" si="0"/>
        <v>3.0904199999999995</v>
      </c>
      <c r="E17" s="4">
        <f t="shared" si="1"/>
        <v>142.40958000000001</v>
      </c>
      <c r="F17" s="6">
        <f t="shared" si="2"/>
        <v>2.5633724399999998</v>
      </c>
      <c r="G17" s="4">
        <f t="shared" si="3"/>
        <v>3.0247794791999993</v>
      </c>
      <c r="H17" s="7">
        <f t="shared" si="4"/>
        <v>6.5640520800000157E-2</v>
      </c>
      <c r="I17" s="4">
        <f>A17*N7</f>
        <v>142.47385531314873</v>
      </c>
      <c r="J17" s="6">
        <f t="shared" si="5"/>
        <v>2.564529395636677</v>
      </c>
      <c r="K17" s="4">
        <f t="shared" si="6"/>
        <v>3.0261446868512789</v>
      </c>
      <c r="L17" s="4">
        <f t="shared" si="7"/>
        <v>145.5</v>
      </c>
    </row>
    <row r="18" spans="1:12" s="19" customFormat="1" x14ac:dyDescent="0.3">
      <c r="A18" s="19">
        <v>100</v>
      </c>
      <c r="B18" s="19" t="s">
        <v>6</v>
      </c>
      <c r="C18" s="19" t="s">
        <v>4</v>
      </c>
      <c r="D18" s="19">
        <f t="shared" si="0"/>
        <v>2.1239999999999997</v>
      </c>
      <c r="E18" s="19">
        <f t="shared" si="1"/>
        <v>97.876000000000005</v>
      </c>
      <c r="F18" s="20">
        <f t="shared" si="2"/>
        <v>1.761768</v>
      </c>
      <c r="G18" s="19">
        <f t="shared" si="3"/>
        <v>2.0788862400000001</v>
      </c>
      <c r="H18" s="21">
        <f t="shared" si="4"/>
        <v>4.5113759999999559E-2</v>
      </c>
      <c r="I18" s="19">
        <f>A18*N7</f>
        <v>97.920175472954455</v>
      </c>
      <c r="J18" s="20">
        <f t="shared" ref="J18" si="8">I18*0.018</f>
        <v>1.76256315851318</v>
      </c>
      <c r="K18" s="19">
        <f t="shared" ref="K18" si="9">J18*1.18</f>
        <v>2.0798245270455524</v>
      </c>
      <c r="L18" s="19">
        <f t="shared" ref="L18" si="10">K18+I18</f>
        <v>100</v>
      </c>
    </row>
  </sheetData>
  <mergeCells count="5">
    <mergeCell ref="A1:C1"/>
    <mergeCell ref="D1:E1"/>
    <mergeCell ref="F1:H1"/>
    <mergeCell ref="I1:K1"/>
    <mergeCell ref="M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יוסי שקוביצקי</cp:lastModifiedBy>
  <dcterms:created xsi:type="dcterms:W3CDTF">2025-01-05T09:21:15Z</dcterms:created>
  <dcterms:modified xsi:type="dcterms:W3CDTF">2025-01-05T18:32:11Z</dcterms:modified>
</cp:coreProperties>
</file>