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5902AD2-ED2B-46D9-8A66-7E04A609FA62}" xr6:coauthVersionLast="36" xr6:coauthVersionMax="36" xr10:uidLastSave="{00000000-0000-0000-0000-000000000000}"/>
  <bookViews>
    <workbookView xWindow="0" yWindow="0" windowWidth="28800" windowHeight="14055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K10" i="1" l="1"/>
  <c r="G4" i="1" l="1"/>
  <c r="J4" i="1" s="1"/>
  <c r="G5" i="1"/>
  <c r="J5" i="1" s="1"/>
  <c r="G6" i="1"/>
  <c r="H6" i="1" s="1"/>
  <c r="G3" i="1"/>
  <c r="K3" i="1" l="1"/>
  <c r="J3" i="1"/>
  <c r="H3" i="1"/>
  <c r="K6" i="1"/>
  <c r="H5" i="1"/>
  <c r="K5" i="1" s="1"/>
  <c r="J6" i="1"/>
  <c r="H4" i="1"/>
  <c r="K4" i="1" s="1"/>
  <c r="J9" i="1" l="1"/>
  <c r="J10" i="1"/>
  <c r="A4" i="1" l="1"/>
  <c r="A5" i="1" s="1"/>
  <c r="K9" i="1" l="1"/>
  <c r="K11" i="1" s="1"/>
  <c r="B5" i="1"/>
  <c r="A6" i="1"/>
  <c r="B4" i="1"/>
  <c r="B6" i="1" l="1"/>
  <c r="H9" i="1" l="1"/>
  <c r="H11" i="1" s="1"/>
  <c r="J11" i="1"/>
  <c r="K12" i="1" l="1"/>
</calcChain>
</file>

<file path=xl/sharedStrings.xml><?xml version="1.0" encoding="utf-8"?>
<sst xmlns="http://schemas.openxmlformats.org/spreadsheetml/2006/main" count="21" uniqueCount="17">
  <si>
    <t>תאריך / יום</t>
  </si>
  <si>
    <t>שעת כניסה</t>
  </si>
  <si>
    <t>שעת יציאה</t>
  </si>
  <si>
    <t>יום בשבוע</t>
  </si>
  <si>
    <t>סה"כ שעות</t>
  </si>
  <si>
    <t>שעות רגילות</t>
  </si>
  <si>
    <t>מחיר לשעה</t>
  </si>
  <si>
    <t>שעות נוספות 125%</t>
  </si>
  <si>
    <t>נוספות 125%</t>
  </si>
  <si>
    <t xml:space="preserve"> נוספות 150%</t>
  </si>
  <si>
    <r>
      <t xml:space="preserve"> הפסקה </t>
    </r>
    <r>
      <rPr>
        <b/>
        <sz val="8"/>
        <color theme="1"/>
        <rFont val="Arial"/>
        <family val="2"/>
        <scheme val="minor"/>
      </rPr>
      <t>(בדקות)</t>
    </r>
  </si>
  <si>
    <t>נוספות 150%</t>
  </si>
  <si>
    <t>הגדרת חלוקה לשעות נוספות</t>
  </si>
  <si>
    <t xml:space="preserve">סה"כ תשלום לעובד:   </t>
  </si>
  <si>
    <t>סה"כ שכר</t>
  </si>
  <si>
    <t>חוסר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</si>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</sst>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₪&quot;\ #,##0.00;&quot;₪&quot;\ \-#,##0.00"/>
    <numFmt numFmtId="44" formatCode="_ &quot;₪&quot;\ * #,##0.00_ ;_ &quot;₪&quot;\ * \-#,##0.00_ ;_ &quot;₪&quot;\ * &quot;-&quot;??_ ;_ @_ "/>
    <numFmt numFmtId="164" formatCode="dddd"/>
    <numFmt numFmtId="165" formatCode="[$-409]h:mm\ AM/PM;@"/>
    <numFmt numFmtId="166" formatCode="0.0"/>
    <numFmt numFmtId="167" formatCode="[$-1010000]d/m/yy;@"/>
    <numFmt numFmtId="168" formatCode="[$-1000000]h:mm;@"/>
    <numFmt numFmtId="169" formatCode="[$-1010000]dd/mm/yy;@"/>
  </numFmts>
  <fonts count="1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 tint="-0.249977111117893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4"/>
      <color theme="5" tint="-0.249977111117893"/>
      <name val="Arial"/>
      <family val="2"/>
      <scheme val="minor"/>
    </font>
    <font>
      <b/>
      <sz val="14"/>
      <name val="Arial"/>
      <family val="2"/>
      <scheme val="minor"/>
    </font>
    <font>
      <b/>
      <sz val="14"/>
      <color rgb="FF7030A0"/>
      <name val="Arial"/>
      <family val="2"/>
      <scheme val="minor"/>
    </font>
    <font>
      <b/>
      <sz val="11"/>
      <color rgb="FF7030A0"/>
      <name val="Arial"/>
      <family val="2"/>
      <scheme val="minor"/>
    </font>
    <font>
      <b/>
      <sz val="12"/>
      <color rgb="FF7030A0"/>
      <name val="Arial"/>
      <family val="2"/>
      <scheme val="minor"/>
    </font>
    <font>
      <b/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theme="2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/>
    </xf>
    <xf numFmtId="165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4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8" fontId="0" fillId="0" borderId="4" xfId="0" applyNumberFormat="1" applyFont="1" applyFill="1" applyBorder="1" applyAlignment="1">
      <alignment horizontal="center"/>
    </xf>
    <xf numFmtId="169" fontId="0" fillId="0" borderId="4" xfId="0" applyNumberFormat="1" applyFont="1" applyFill="1" applyBorder="1" applyAlignment="1">
      <alignment horizontal="center"/>
    </xf>
    <xf numFmtId="0" fontId="0" fillId="2" borderId="4" xfId="0" applyFill="1" applyBorder="1" applyAlignment="1" applyProtection="1">
      <alignment horizontal="center" vertical="center"/>
      <protection locked="0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7" fontId="0" fillId="0" borderId="4" xfId="1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7" fillId="0" borderId="4" xfId="0" applyFont="1" applyFill="1" applyBorder="1" applyAlignment="1">
      <alignment horizontal="center" vertical="center"/>
    </xf>
    <xf numFmtId="7" fontId="7" fillId="0" borderId="4" xfId="1" applyNumberFormat="1" applyFont="1" applyFill="1" applyBorder="1" applyAlignment="1">
      <alignment horizontal="center" vertical="center"/>
    </xf>
    <xf numFmtId="7" fontId="3" fillId="0" borderId="4" xfId="1" applyNumberFormat="1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left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"/>
  <sheetViews>
    <sheetView rightToLeft="1" tabSelected="1" workbookViewId="0">
      <selection activeCell="I3" sqref="I3"/>
    </sheetView>
  </sheetViews>
  <sheetFormatPr defaultRowHeight="14.25" x14ac:dyDescent="0.2"/>
  <cols>
    <col min="1" max="1" width="9.375" style="20" bestFit="1" customWidth="1"/>
    <col min="2" max="2" width="23.125" style="20" bestFit="1" customWidth="1"/>
    <col min="3" max="3" width="9.5" style="20" bestFit="1" customWidth="1"/>
    <col min="4" max="4" width="9.375" style="9" bestFit="1" customWidth="1"/>
    <col min="5" max="5" width="7.25" style="20" bestFit="1" customWidth="1"/>
    <col min="6" max="6" width="5.625" style="20" bestFit="1" customWidth="1"/>
    <col min="7" max="7" width="9.625" style="2" bestFit="1" customWidth="1"/>
    <col min="8" max="8" width="10.625" style="2" bestFit="1" customWidth="1"/>
    <col min="9" max="9" width="4.625" style="2" bestFit="1" customWidth="1"/>
    <col min="10" max="10" width="13.625" style="2" bestFit="1" customWidth="1"/>
    <col min="11" max="11" width="10" style="2" bestFit="1" customWidth="1"/>
    <col min="12" max="12" width="4.875" style="4" bestFit="1" customWidth="1"/>
    <col min="13" max="13" width="6.875" style="5" customWidth="1"/>
    <col min="14" max="14" width="6.5" style="5" customWidth="1"/>
    <col min="15" max="15" width="6.375" style="5" customWidth="1"/>
    <col min="16" max="16" width="6.5" style="5" customWidth="1"/>
    <col min="17" max="17" width="9.125" style="5" customWidth="1"/>
    <col min="18" max="19" width="9" style="5"/>
    <col min="20" max="22" width="9" style="3"/>
  </cols>
  <sheetData>
    <row r="1" spans="1:23" ht="18.75" thickBot="1" x14ac:dyDescent="0.25">
      <c r="B1" s="14"/>
      <c r="C1" s="14"/>
      <c r="D1" s="39"/>
      <c r="E1" s="14"/>
      <c r="F1" s="14"/>
      <c r="G1" s="15"/>
      <c r="H1" s="15"/>
      <c r="I1" s="15"/>
      <c r="J1" s="16"/>
      <c r="K1" s="27"/>
      <c r="M1"/>
      <c r="N1"/>
      <c r="O1"/>
      <c r="P1"/>
      <c r="Q1"/>
      <c r="R1"/>
      <c r="S1"/>
      <c r="T1"/>
      <c r="U1"/>
      <c r="V1"/>
    </row>
    <row r="2" spans="1:23" s="2" customFormat="1" ht="42" thickBot="1" x14ac:dyDescent="0.25">
      <c r="A2" s="10" t="s">
        <v>0</v>
      </c>
      <c r="B2" s="10" t="s">
        <v>3</v>
      </c>
      <c r="C2" s="10" t="s">
        <v>1</v>
      </c>
      <c r="D2" s="10" t="s">
        <v>2</v>
      </c>
      <c r="E2" s="11" t="s">
        <v>10</v>
      </c>
      <c r="F2" s="11" t="s">
        <v>16</v>
      </c>
      <c r="G2" s="10" t="s">
        <v>4</v>
      </c>
      <c r="H2" s="10" t="s">
        <v>5</v>
      </c>
      <c r="I2" s="10" t="s">
        <v>15</v>
      </c>
      <c r="J2" s="12" t="s">
        <v>8</v>
      </c>
      <c r="K2" s="12" t="s">
        <v>9</v>
      </c>
      <c r="L2" s="6"/>
      <c r="M2"/>
      <c r="N2"/>
      <c r="O2"/>
      <c r="P2"/>
      <c r="Q2"/>
      <c r="R2"/>
      <c r="S2"/>
      <c r="T2"/>
      <c r="U2"/>
      <c r="V2"/>
      <c r="W2"/>
    </row>
    <row r="3" spans="1:23" ht="15" thickBot="1" x14ac:dyDescent="0.25">
      <c r="A3" s="25">
        <v>44896</v>
      </c>
      <c r="B3" s="21">
        <f>A3</f>
        <v>44896</v>
      </c>
      <c r="C3" s="24">
        <v>0.28888888888888892</v>
      </c>
      <c r="D3" s="24">
        <v>0.62638888888888888</v>
      </c>
      <c r="E3" s="13"/>
      <c r="F3" s="13"/>
      <c r="G3" s="17">
        <f t="shared" ref="G3:G6" si="0">(IF(C3&gt;D3,D3+1-C3,D3-C3))*24-E3/60</f>
        <v>8.1</v>
      </c>
      <c r="H3" s="17">
        <f>IF(G3&gt;$C$9,$C$9,G3)</f>
        <v>8</v>
      </c>
      <c r="I3" s="17"/>
      <c r="J3" s="17">
        <f>IF(G3&lt;$C$9,0,IF(G3&gt;$C$9+$C$10,$C$10,IF(G3&gt;$C$9,G3-$C$9)))</f>
        <v>9.9999999999999645E-2</v>
      </c>
      <c r="K3" s="17">
        <f>IF(G3&lt;$C$9+$C$10,0,IF(G3&gt;$C$9+$C$10,G3-H3-J3,0))</f>
        <v>0</v>
      </c>
      <c r="L3" s="7"/>
      <c r="M3"/>
      <c r="N3"/>
      <c r="O3"/>
      <c r="P3"/>
      <c r="Q3"/>
      <c r="R3"/>
      <c r="S3"/>
      <c r="T3"/>
      <c r="U3"/>
      <c r="V3"/>
    </row>
    <row r="4" spans="1:23" s="1" customFormat="1" ht="15" thickBot="1" x14ac:dyDescent="0.25">
      <c r="A4" s="25">
        <f>A3+1</f>
        <v>44897</v>
      </c>
      <c r="B4" s="21">
        <f t="shared" ref="B4:B6" si="1">A4</f>
        <v>44897</v>
      </c>
      <c r="C4" s="24">
        <v>0.29375000000000001</v>
      </c>
      <c r="D4" s="24">
        <v>0.63263888888888886</v>
      </c>
      <c r="E4" s="13"/>
      <c r="F4" s="13"/>
      <c r="G4" s="17">
        <f t="shared" si="0"/>
        <v>8.1333333333333329</v>
      </c>
      <c r="H4" s="17">
        <f>IF(G4&gt;$C$9,$C$9,G4)</f>
        <v>8</v>
      </c>
      <c r="I4" s="17"/>
      <c r="J4" s="17">
        <f>IF(G4&lt;$C$9,0,IF(G4&gt;$C$9+$C$10,$C$10,IF(G4&gt;$C$9,G4-$C$9)))</f>
        <v>0.13333333333333286</v>
      </c>
      <c r="K4" s="17">
        <f>IF(G4&lt;$C$9+$C$10,0,IF(G4&gt;$C$9+$C$10,G4-H4-J4,0))</f>
        <v>0</v>
      </c>
      <c r="L4" s="8"/>
      <c r="M4"/>
      <c r="N4"/>
      <c r="O4"/>
      <c r="P4"/>
      <c r="Q4"/>
      <c r="R4"/>
      <c r="S4"/>
      <c r="T4"/>
      <c r="U4"/>
      <c r="V4"/>
      <c r="W4"/>
    </row>
    <row r="5" spans="1:23" ht="15" thickBot="1" x14ac:dyDescent="0.25">
      <c r="A5" s="25">
        <f>A4+1</f>
        <v>44898</v>
      </c>
      <c r="B5" s="21">
        <f t="shared" si="1"/>
        <v>44898</v>
      </c>
      <c r="C5" s="24"/>
      <c r="D5" s="24"/>
      <c r="E5" s="13"/>
      <c r="F5" s="13"/>
      <c r="G5" s="17">
        <f t="shared" si="0"/>
        <v>0</v>
      </c>
      <c r="H5" s="17">
        <f>IF(G5&gt;$C$9,$C$9,G5)</f>
        <v>0</v>
      </c>
      <c r="I5" s="17"/>
      <c r="J5" s="17">
        <f>IF(G5&lt;$C$9,0,IF(G5&gt;$C$9+$C$10,$C$10,IF(G5&gt;$C$9,G5-$C$9)))</f>
        <v>0</v>
      </c>
      <c r="K5" s="17">
        <f>IF(G5&lt;$C$9+$C$10,0,IF(G5&gt;$C$9+$C$10,G5-H5-J5,0))</f>
        <v>0</v>
      </c>
      <c r="M5"/>
      <c r="N5"/>
      <c r="O5"/>
      <c r="P5"/>
      <c r="Q5"/>
      <c r="R5"/>
      <c r="S5"/>
      <c r="T5"/>
      <c r="U5"/>
      <c r="V5"/>
    </row>
    <row r="6" spans="1:23" ht="15" thickBot="1" x14ac:dyDescent="0.25">
      <c r="A6" s="25">
        <f>A5+1</f>
        <v>44899</v>
      </c>
      <c r="B6" s="21">
        <f t="shared" si="1"/>
        <v>44899</v>
      </c>
      <c r="C6" s="24">
        <v>0.28750000000000003</v>
      </c>
      <c r="D6" s="24">
        <v>0.61875000000000002</v>
      </c>
      <c r="E6" s="13"/>
      <c r="F6" s="13"/>
      <c r="G6" s="17">
        <f t="shared" si="0"/>
        <v>7.9499999999999993</v>
      </c>
      <c r="H6" s="17">
        <f>IF(G6&gt;$C$9,$C$9,G6)</f>
        <v>7.9499999999999993</v>
      </c>
      <c r="I6" s="17"/>
      <c r="J6" s="17">
        <f>IF(G6&lt;$C$9,0,IF(G6&gt;$C$9+$C$10,$C$10,IF(G6&gt;$C$9,G6-$C$9)))</f>
        <v>0</v>
      </c>
      <c r="K6" s="17">
        <f>IF(G6&lt;$C$9+$C$10,0,IF(G6&gt;$C$9+$C$10,G6-H6-J6,0))</f>
        <v>0</v>
      </c>
      <c r="M6"/>
      <c r="N6"/>
      <c r="O6"/>
      <c r="P6"/>
      <c r="Q6"/>
      <c r="R6"/>
      <c r="S6"/>
      <c r="T6"/>
      <c r="U6"/>
      <c r="V6"/>
    </row>
    <row r="7" spans="1:23" ht="15" thickBot="1" x14ac:dyDescent="0.25">
      <c r="A7" s="22"/>
      <c r="B7" s="23"/>
      <c r="C7" s="18"/>
      <c r="E7" s="18"/>
      <c r="F7" s="18"/>
      <c r="G7" s="19"/>
      <c r="H7" s="19"/>
      <c r="I7" s="19"/>
      <c r="J7" s="19"/>
      <c r="K7" s="19"/>
      <c r="M7"/>
      <c r="N7"/>
      <c r="O7"/>
      <c r="P7"/>
      <c r="Q7"/>
      <c r="R7"/>
      <c r="S7"/>
      <c r="T7"/>
      <c r="U7"/>
      <c r="V7"/>
    </row>
    <row r="8" spans="1:23" ht="30.75" thickBot="1" x14ac:dyDescent="0.3">
      <c r="A8" s="33"/>
      <c r="B8" s="34" t="s">
        <v>12</v>
      </c>
      <c r="C8" s="35"/>
      <c r="G8" s="28"/>
      <c r="H8" s="29" t="s">
        <v>5</v>
      </c>
      <c r="I8" s="29"/>
      <c r="J8" s="29" t="s">
        <v>8</v>
      </c>
      <c r="K8" s="29" t="s">
        <v>11</v>
      </c>
      <c r="M8"/>
      <c r="N8"/>
      <c r="O8"/>
      <c r="P8"/>
      <c r="Q8"/>
      <c r="R8"/>
      <c r="S8"/>
      <c r="T8"/>
      <c r="U8"/>
      <c r="V8"/>
    </row>
    <row r="9" spans="1:23" ht="15.75" thickBot="1" x14ac:dyDescent="0.25">
      <c r="A9" s="41" t="s">
        <v>5</v>
      </c>
      <c r="B9" s="41"/>
      <c r="C9" s="26">
        <v>8</v>
      </c>
      <c r="G9" s="30" t="s">
        <v>4</v>
      </c>
      <c r="H9" s="31">
        <f>SUM(H3:H7)</f>
        <v>23.95</v>
      </c>
      <c r="I9" s="31"/>
      <c r="J9" s="31">
        <f>SUM(J3:J7)</f>
        <v>0.2333333333333325</v>
      </c>
      <c r="K9" s="31">
        <f>SUM(K3:K6)</f>
        <v>0</v>
      </c>
      <c r="M9"/>
      <c r="N9"/>
      <c r="O9"/>
      <c r="P9"/>
      <c r="Q9"/>
      <c r="R9"/>
      <c r="S9"/>
      <c r="T9"/>
      <c r="U9"/>
      <c r="V9"/>
    </row>
    <row r="10" spans="1:23" ht="15.75" thickBot="1" x14ac:dyDescent="0.25">
      <c r="A10" s="41" t="s">
        <v>7</v>
      </c>
      <c r="B10" s="41"/>
      <c r="C10" s="26">
        <v>2</v>
      </c>
      <c r="G10" s="30" t="s">
        <v>6</v>
      </c>
      <c r="H10" s="32">
        <v>30</v>
      </c>
      <c r="I10" s="32"/>
      <c r="J10" s="32">
        <f>H10*1.25</f>
        <v>37.5</v>
      </c>
      <c r="K10" s="32">
        <f>H10*1.5</f>
        <v>45</v>
      </c>
      <c r="M10"/>
      <c r="N10"/>
      <c r="O10"/>
      <c r="P10"/>
      <c r="Q10"/>
      <c r="R10"/>
      <c r="S10"/>
      <c r="T10"/>
      <c r="U10"/>
      <c r="V10"/>
    </row>
    <row r="11" spans="1:23" ht="15.75" thickBot="1" x14ac:dyDescent="0.25">
      <c r="G11" s="36" t="s">
        <v>14</v>
      </c>
      <c r="H11" s="37">
        <f>ROUND(H10*H9,2)</f>
        <v>718.5</v>
      </c>
      <c r="I11" s="37"/>
      <c r="J11" s="37">
        <f>ROUND(J10*J9,2)</f>
        <v>8.75</v>
      </c>
      <c r="K11" s="37">
        <f>ROUND(K10*K9,2)</f>
        <v>0</v>
      </c>
      <c r="M11"/>
      <c r="N11"/>
      <c r="O11"/>
      <c r="P11"/>
      <c r="Q11"/>
      <c r="R11"/>
      <c r="S11"/>
      <c r="T11"/>
      <c r="U11"/>
      <c r="V11"/>
    </row>
    <row r="12" spans="1:23" ht="15.75" thickBot="1" x14ac:dyDescent="0.25">
      <c r="G12" s="40" t="s">
        <v>13</v>
      </c>
      <c r="H12" s="40"/>
      <c r="I12" s="40"/>
      <c r="J12" s="40"/>
      <c r="K12" s="38">
        <f>SUM(H11:K11)</f>
        <v>727.25</v>
      </c>
      <c r="M12"/>
      <c r="N12"/>
      <c r="O12"/>
      <c r="P12"/>
      <c r="Q12"/>
      <c r="R12"/>
      <c r="S12"/>
      <c r="T12"/>
      <c r="U12"/>
      <c r="V12"/>
    </row>
  </sheetData>
  <sheetProtection selectLockedCells="1"/>
  <mergeCells count="3">
    <mergeCell ref="G12:J12"/>
    <mergeCell ref="A9:B9"/>
    <mergeCell ref="A10:B10"/>
  </mergeCells>
  <conditionalFormatting sqref="B3:B6">
    <cfRule type="expression" dxfId="0" priority="1">
      <formula>WEEKDAY(B$3,1)&lt;&gt;1</formula>
    </cfRule>
  </conditionalFormatting>
  <pageMargins left="0.25" right="0.25" top="0.75" bottom="0.75" header="0.3" footer="0.3"/>
  <pageSetup paperSize="9" orientation="portrait" r:id="rId1"/>
  <ignoredErrors>
    <ignoredError sqref="A4:B6 K12" unlockedFormula="1"/>
    <ignoredError sqref="K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User</cp:lastModifiedBy>
  <cp:lastPrinted>2019-09-10T15:59:23Z</cp:lastPrinted>
  <dcterms:created xsi:type="dcterms:W3CDTF">2017-06-04T20:20:12Z</dcterms:created>
  <dcterms:modified xsi:type="dcterms:W3CDTF">2023-03-15T17:33:08Z</dcterms:modified>
</cp:coreProperties>
</file>