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חוברת_עבודה_זו" hidePivotFieldList="1"/>
  <mc:AlternateContent xmlns:mc="http://schemas.openxmlformats.org/markup-compatibility/2006">
    <mc:Choice Requires="x15">
      <x15ac:absPath xmlns:x15ac="http://schemas.microsoft.com/office/spreadsheetml/2010/11/ac" url="C:\Users\משפחת בוגרד\Downloads\"/>
    </mc:Choice>
  </mc:AlternateContent>
  <xr:revisionPtr revIDLastSave="0" documentId="13_ncr:1_{A3278D03-0AC8-4F7E-9895-A6200FF07D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נוכחות" sheetId="4" r:id="rId1"/>
    <sheet name="נתונים" sheetId="1" state="hidden" r:id="rId2"/>
    <sheet name="גיליון2" sheetId="2" state="hidden" r:id="rId3"/>
  </sheets>
  <definedNames>
    <definedName name="E3שש">גיליון2!$C$1</definedName>
    <definedName name="NEE">גיליון2!$B$1</definedName>
    <definedName name="מקף">גיליון2!$B$2</definedName>
    <definedName name="רווח">גיליון2!$A$1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1" l="1"/>
  <c r="Y7" i="1" s="1"/>
  <c r="U7" i="1" s="1"/>
  <c r="T8" i="1"/>
  <c r="Y8" i="1" s="1"/>
  <c r="U8" i="1" s="1"/>
  <c r="T9" i="1"/>
  <c r="Y9" i="1" s="1"/>
  <c r="U9" i="1" s="1"/>
  <c r="T10" i="1"/>
  <c r="Y10" i="1" s="1"/>
  <c r="U10" i="1" s="1"/>
  <c r="T11" i="1"/>
  <c r="Y11" i="1" s="1"/>
  <c r="U11" i="1" s="1"/>
  <c r="T12" i="1"/>
  <c r="Y12" i="1" s="1"/>
  <c r="U12" i="1" s="1"/>
  <c r="T13" i="1"/>
  <c r="Y13" i="1" s="1"/>
  <c r="U13" i="1" s="1"/>
  <c r="T14" i="1"/>
  <c r="Y14" i="1" s="1"/>
  <c r="U14" i="1" s="1"/>
  <c r="T15" i="1"/>
  <c r="Y15" i="1" s="1"/>
  <c r="U15" i="1" s="1"/>
  <c r="T16" i="1"/>
  <c r="Y16" i="1" s="1"/>
  <c r="U16" i="1" s="1"/>
  <c r="T17" i="1"/>
  <c r="T18" i="1"/>
  <c r="Y18" i="1" s="1"/>
  <c r="U18" i="1" s="1"/>
  <c r="T19" i="1"/>
  <c r="Y19" i="1" s="1"/>
  <c r="U19" i="1" s="1"/>
  <c r="T20" i="1"/>
  <c r="Y20" i="1" s="1"/>
  <c r="U20" i="1" s="1"/>
  <c r="T21" i="1"/>
  <c r="Y21" i="1" s="1"/>
  <c r="U21" i="1" s="1"/>
  <c r="T22" i="1"/>
  <c r="Y22" i="1" s="1"/>
  <c r="U22" i="1" s="1"/>
  <c r="T23" i="1"/>
  <c r="Y23" i="1" s="1"/>
  <c r="U23" i="1" s="1"/>
  <c r="T24" i="1"/>
  <c r="Y24" i="1" s="1"/>
  <c r="U24" i="1" s="1"/>
  <c r="T25" i="1"/>
  <c r="T26" i="1"/>
  <c r="T27" i="1"/>
  <c r="Y27" i="1" s="1"/>
  <c r="U27" i="1" s="1"/>
  <c r="T28" i="1"/>
  <c r="Y28" i="1" s="1"/>
  <c r="U28" i="1" s="1"/>
  <c r="T29" i="1"/>
  <c r="Y29" i="1" s="1"/>
  <c r="U29" i="1" s="1"/>
  <c r="T30" i="1"/>
  <c r="Y30" i="1" s="1"/>
  <c r="U30" i="1" s="1"/>
  <c r="T31" i="1"/>
  <c r="Y31" i="1" s="1"/>
  <c r="U31" i="1" s="1"/>
  <c r="T32" i="1"/>
  <c r="Y32" i="1" s="1"/>
  <c r="U32" i="1" s="1"/>
  <c r="T33" i="1"/>
  <c r="T34" i="1"/>
  <c r="Y34" i="1" s="1"/>
  <c r="U34" i="1" s="1"/>
  <c r="T35" i="1"/>
  <c r="Y35" i="1" s="1"/>
  <c r="U35" i="1" s="1"/>
  <c r="T36" i="1"/>
  <c r="Y36" i="1" s="1"/>
  <c r="U36" i="1" s="1"/>
  <c r="T37" i="1"/>
  <c r="Y37" i="1" s="1"/>
  <c r="U37" i="1" s="1"/>
  <c r="R7" i="1"/>
  <c r="X7" i="1" s="1"/>
  <c r="S7" i="1" s="1"/>
  <c r="R8" i="1"/>
  <c r="X8" i="1" s="1"/>
  <c r="S8" i="1" s="1"/>
  <c r="R9" i="1"/>
  <c r="X9" i="1" s="1"/>
  <c r="S9" i="1" s="1"/>
  <c r="R10" i="1"/>
  <c r="R11" i="1"/>
  <c r="X11" i="1" s="1"/>
  <c r="S11" i="1" s="1"/>
  <c r="R12" i="1"/>
  <c r="X12" i="1" s="1"/>
  <c r="S12" i="1" s="1"/>
  <c r="R13" i="1"/>
  <c r="X13" i="1" s="1"/>
  <c r="S13" i="1" s="1"/>
  <c r="R14" i="1"/>
  <c r="X14" i="1" s="1"/>
  <c r="S14" i="1" s="1"/>
  <c r="R15" i="1"/>
  <c r="X15" i="1" s="1"/>
  <c r="S15" i="1" s="1"/>
  <c r="R16" i="1"/>
  <c r="X16" i="1" s="1"/>
  <c r="S16" i="1" s="1"/>
  <c r="R17" i="1"/>
  <c r="X17" i="1" s="1"/>
  <c r="S17" i="1" s="1"/>
  <c r="R18" i="1"/>
  <c r="X18" i="1" s="1"/>
  <c r="S18" i="1" s="1"/>
  <c r="R19" i="1"/>
  <c r="X19" i="1" s="1"/>
  <c r="S19" i="1" s="1"/>
  <c r="R20" i="1"/>
  <c r="X20" i="1" s="1"/>
  <c r="S20" i="1" s="1"/>
  <c r="R21" i="1"/>
  <c r="X21" i="1" s="1"/>
  <c r="S21" i="1" s="1"/>
  <c r="R22" i="1"/>
  <c r="X22" i="1" s="1"/>
  <c r="S22" i="1" s="1"/>
  <c r="R23" i="1"/>
  <c r="X23" i="1" s="1"/>
  <c r="S23" i="1" s="1"/>
  <c r="R24" i="1"/>
  <c r="X24" i="1" s="1"/>
  <c r="S24" i="1" s="1"/>
  <c r="R25" i="1"/>
  <c r="X25" i="1" s="1"/>
  <c r="S25" i="1" s="1"/>
  <c r="R26" i="1"/>
  <c r="X26" i="1" s="1"/>
  <c r="S26" i="1" s="1"/>
  <c r="R27" i="1"/>
  <c r="X27" i="1" s="1"/>
  <c r="S27" i="1" s="1"/>
  <c r="R28" i="1"/>
  <c r="X28" i="1" s="1"/>
  <c r="S28" i="1" s="1"/>
  <c r="R29" i="1"/>
  <c r="X29" i="1" s="1"/>
  <c r="S29" i="1" s="1"/>
  <c r="R30" i="1"/>
  <c r="X30" i="1" s="1"/>
  <c r="S30" i="1" s="1"/>
  <c r="R31" i="1"/>
  <c r="X31" i="1" s="1"/>
  <c r="S31" i="1" s="1"/>
  <c r="R32" i="1"/>
  <c r="X32" i="1" s="1"/>
  <c r="S32" i="1" s="1"/>
  <c r="R33" i="1"/>
  <c r="X33" i="1" s="1"/>
  <c r="S33" i="1" s="1"/>
  <c r="R34" i="1"/>
  <c r="X34" i="1" s="1"/>
  <c r="S34" i="1" s="1"/>
  <c r="R35" i="1"/>
  <c r="X35" i="1" s="1"/>
  <c r="S35" i="1" s="1"/>
  <c r="R36" i="1"/>
  <c r="X36" i="1" s="1"/>
  <c r="S36" i="1" s="1"/>
  <c r="R37" i="1"/>
  <c r="X37" i="1" s="1"/>
  <c r="S37" i="1" s="1"/>
  <c r="T6" i="1"/>
  <c r="Y6" i="1" s="1"/>
  <c r="U6" i="1" s="1"/>
  <c r="R6" i="1"/>
  <c r="X6" i="1" s="1"/>
  <c r="S6" i="1" s="1"/>
  <c r="G33" i="1"/>
  <c r="G32" i="1"/>
  <c r="G26" i="1"/>
  <c r="G25" i="1"/>
  <c r="M25" i="1" s="1"/>
  <c r="H25" i="1" s="1"/>
  <c r="G19" i="1"/>
  <c r="G18" i="1"/>
  <c r="H41" i="1"/>
  <c r="G39" i="1"/>
  <c r="M18" i="1"/>
  <c r="H18" i="1" s="1"/>
  <c r="M19" i="1"/>
  <c r="M26" i="1"/>
  <c r="M32" i="1"/>
  <c r="H32" i="1" s="1"/>
  <c r="M33" i="1"/>
  <c r="H33" i="1" s="1"/>
  <c r="I7" i="1"/>
  <c r="I8" i="1"/>
  <c r="I9" i="1"/>
  <c r="I10" i="1"/>
  <c r="I11" i="1"/>
  <c r="N11" i="1" s="1"/>
  <c r="J11" i="1" s="1"/>
  <c r="I12" i="1"/>
  <c r="N12" i="1" s="1"/>
  <c r="J12" i="1" s="1"/>
  <c r="I13" i="1"/>
  <c r="I14" i="1"/>
  <c r="I15" i="1"/>
  <c r="I16" i="1"/>
  <c r="I17" i="1"/>
  <c r="I18" i="1"/>
  <c r="I19" i="1"/>
  <c r="N19" i="1" s="1"/>
  <c r="J19" i="1" s="1"/>
  <c r="I20" i="1"/>
  <c r="I21" i="1"/>
  <c r="I22" i="1"/>
  <c r="I23" i="1"/>
  <c r="I24" i="1"/>
  <c r="I25" i="1"/>
  <c r="I26" i="1"/>
  <c r="K26" i="1" s="1"/>
  <c r="I27" i="1"/>
  <c r="I28" i="1"/>
  <c r="I29" i="1"/>
  <c r="I30" i="1"/>
  <c r="N30" i="1" s="1"/>
  <c r="J30" i="1" s="1"/>
  <c r="I31" i="1"/>
  <c r="N31" i="1" s="1"/>
  <c r="J31" i="1" s="1"/>
  <c r="I32" i="1"/>
  <c r="I33" i="1"/>
  <c r="N33" i="1" s="1"/>
  <c r="J33" i="1" s="1"/>
  <c r="I34" i="1"/>
  <c r="I35" i="1"/>
  <c r="N35" i="1" s="1"/>
  <c r="J35" i="1" s="1"/>
  <c r="I36" i="1"/>
  <c r="N36" i="1" s="1"/>
  <c r="J36" i="1" s="1"/>
  <c r="H19" i="1"/>
  <c r="H26" i="1"/>
  <c r="G7" i="1"/>
  <c r="M7" i="1" s="1"/>
  <c r="H7" i="1" s="1"/>
  <c r="G8" i="1"/>
  <c r="M8" i="1" s="1"/>
  <c r="H8" i="1" s="1"/>
  <c r="G9" i="1"/>
  <c r="M9" i="1" s="1"/>
  <c r="H9" i="1" s="1"/>
  <c r="G10" i="1"/>
  <c r="M10" i="1" s="1"/>
  <c r="H10" i="1" s="1"/>
  <c r="G11" i="1"/>
  <c r="G12" i="1"/>
  <c r="G13" i="1"/>
  <c r="M13" i="1" s="1"/>
  <c r="H13" i="1" s="1"/>
  <c r="G14" i="1"/>
  <c r="M14" i="1" s="1"/>
  <c r="H14" i="1" s="1"/>
  <c r="G15" i="1"/>
  <c r="M15" i="1" s="1"/>
  <c r="H15" i="1" s="1"/>
  <c r="G16" i="1"/>
  <c r="M16" i="1" s="1"/>
  <c r="H16" i="1" s="1"/>
  <c r="G17" i="1"/>
  <c r="M17" i="1" s="1"/>
  <c r="H17" i="1" s="1"/>
  <c r="G20" i="1"/>
  <c r="M20" i="1" s="1"/>
  <c r="H20" i="1" s="1"/>
  <c r="G21" i="1"/>
  <c r="M21" i="1" s="1"/>
  <c r="H21" i="1" s="1"/>
  <c r="G22" i="1"/>
  <c r="M22" i="1" s="1"/>
  <c r="H22" i="1" s="1"/>
  <c r="G23" i="1"/>
  <c r="M23" i="1" s="1"/>
  <c r="H23" i="1" s="1"/>
  <c r="G24" i="1"/>
  <c r="M24" i="1" s="1"/>
  <c r="H24" i="1" s="1"/>
  <c r="G27" i="1"/>
  <c r="M27" i="1" s="1"/>
  <c r="H27" i="1" s="1"/>
  <c r="G28" i="1"/>
  <c r="M28" i="1" s="1"/>
  <c r="H28" i="1" s="1"/>
  <c r="G29" i="1"/>
  <c r="M29" i="1" s="1"/>
  <c r="H29" i="1" s="1"/>
  <c r="G30" i="1"/>
  <c r="M30" i="1" s="1"/>
  <c r="H30" i="1" s="1"/>
  <c r="G31" i="1"/>
  <c r="M31" i="1" s="1"/>
  <c r="H31" i="1" s="1"/>
  <c r="G34" i="1"/>
  <c r="M34" i="1" s="1"/>
  <c r="H34" i="1" s="1"/>
  <c r="G35" i="1"/>
  <c r="M35" i="1" s="1"/>
  <c r="H35" i="1" s="1"/>
  <c r="G36" i="1"/>
  <c r="M36" i="1" s="1"/>
  <c r="H36" i="1" s="1"/>
  <c r="I6" i="1"/>
  <c r="G6" i="1"/>
  <c r="M6" i="1" s="1"/>
  <c r="H6" i="1" s="1"/>
  <c r="K6" i="1" l="1"/>
  <c r="N6" i="1"/>
  <c r="J6" i="1" s="1"/>
  <c r="L6" i="1" s="1"/>
  <c r="K12" i="1"/>
  <c r="M12" i="1"/>
  <c r="H12" i="1" s="1"/>
  <c r="L36" i="1"/>
  <c r="L35" i="1"/>
  <c r="K34" i="1"/>
  <c r="N34" i="1"/>
  <c r="J34" i="1" s="1"/>
  <c r="L34" i="1" s="1"/>
  <c r="K32" i="1"/>
  <c r="N32" i="1"/>
  <c r="J32" i="1" s="1"/>
  <c r="L31" i="1"/>
  <c r="L30" i="1"/>
  <c r="K29" i="1"/>
  <c r="N29" i="1"/>
  <c r="J29" i="1" s="1"/>
  <c r="L29" i="1" s="1"/>
  <c r="K28" i="1"/>
  <c r="N28" i="1"/>
  <c r="J28" i="1" s="1"/>
  <c r="L28" i="1" s="1"/>
  <c r="K27" i="1"/>
  <c r="N27" i="1"/>
  <c r="J27" i="1" s="1"/>
  <c r="L27" i="1" s="1"/>
  <c r="N25" i="1"/>
  <c r="J25" i="1" s="1"/>
  <c r="L25" i="1" s="1"/>
  <c r="K25" i="1"/>
  <c r="K24" i="1"/>
  <c r="N24" i="1"/>
  <c r="J24" i="1" s="1"/>
  <c r="L24" i="1" s="1"/>
  <c r="K23" i="1"/>
  <c r="N23" i="1"/>
  <c r="J23" i="1" s="1"/>
  <c r="L23" i="1" s="1"/>
  <c r="K22" i="1"/>
  <c r="N22" i="1"/>
  <c r="J22" i="1" s="1"/>
  <c r="L22" i="1" s="1"/>
  <c r="K21" i="1"/>
  <c r="N21" i="1"/>
  <c r="J21" i="1" s="1"/>
  <c r="L21" i="1" s="1"/>
  <c r="K20" i="1"/>
  <c r="N20" i="1"/>
  <c r="J20" i="1" s="1"/>
  <c r="L20" i="1" s="1"/>
  <c r="L19" i="1"/>
  <c r="K18" i="1"/>
  <c r="N18" i="1"/>
  <c r="J18" i="1" s="1"/>
  <c r="K17" i="1"/>
  <c r="N17" i="1"/>
  <c r="J17" i="1" s="1"/>
  <c r="L17" i="1" s="1"/>
  <c r="K16" i="1"/>
  <c r="N16" i="1"/>
  <c r="J16" i="1" s="1"/>
  <c r="L16" i="1" s="1"/>
  <c r="K15" i="1"/>
  <c r="N15" i="1"/>
  <c r="J15" i="1" s="1"/>
  <c r="L15" i="1" s="1"/>
  <c r="K14" i="1"/>
  <c r="N14" i="1"/>
  <c r="J14" i="1" s="1"/>
  <c r="L14" i="1" s="1"/>
  <c r="K13" i="1"/>
  <c r="N13" i="1"/>
  <c r="J13" i="1" s="1"/>
  <c r="L13" i="1" s="1"/>
  <c r="K10" i="1"/>
  <c r="N10" i="1"/>
  <c r="J10" i="1" s="1"/>
  <c r="L10" i="1" s="1"/>
  <c r="K9" i="1"/>
  <c r="N9" i="1"/>
  <c r="J9" i="1" s="1"/>
  <c r="L9" i="1" s="1"/>
  <c r="K8" i="1"/>
  <c r="N8" i="1"/>
  <c r="J8" i="1" s="1"/>
  <c r="L8" i="1" s="1"/>
  <c r="K7" i="1"/>
  <c r="N7" i="1"/>
  <c r="J7" i="1" s="1"/>
  <c r="L7" i="1" s="1"/>
  <c r="W27" i="1"/>
  <c r="I25" i="4" s="1"/>
  <c r="H25" i="4" s="1"/>
  <c r="K36" i="1"/>
  <c r="K35" i="1"/>
  <c r="K31" i="1"/>
  <c r="K30" i="1"/>
  <c r="V26" i="1"/>
  <c r="V33" i="1"/>
  <c r="V25" i="1"/>
  <c r="V17" i="1"/>
  <c r="W31" i="1"/>
  <c r="I29" i="4" s="1"/>
  <c r="H29" i="4" s="1"/>
  <c r="W23" i="1"/>
  <c r="I21" i="4" s="1"/>
  <c r="H21" i="4" s="1"/>
  <c r="W15" i="1"/>
  <c r="I13" i="4" s="1"/>
  <c r="H13" i="4" s="1"/>
  <c r="W24" i="1"/>
  <c r="I22" i="4" s="1"/>
  <c r="H22" i="4" s="1"/>
  <c r="V34" i="1"/>
  <c r="Y33" i="1"/>
  <c r="U33" i="1" s="1"/>
  <c r="W33" i="1" s="1"/>
  <c r="Y17" i="1"/>
  <c r="U17" i="1" s="1"/>
  <c r="W17" i="1" s="1"/>
  <c r="I15" i="4" s="1"/>
  <c r="H15" i="4" s="1"/>
  <c r="W32" i="1"/>
  <c r="W16" i="1"/>
  <c r="I14" i="4" s="1"/>
  <c r="H14" i="4" s="1"/>
  <c r="V10" i="1"/>
  <c r="W8" i="1"/>
  <c r="I6" i="4" s="1"/>
  <c r="H6" i="4" s="1"/>
  <c r="X10" i="1"/>
  <c r="S10" i="1" s="1"/>
  <c r="V9" i="1"/>
  <c r="Y26" i="1"/>
  <c r="U26" i="1" s="1"/>
  <c r="Y25" i="1"/>
  <c r="U25" i="1" s="1"/>
  <c r="W25" i="1" s="1"/>
  <c r="I23" i="4" s="1"/>
  <c r="H23" i="4" s="1"/>
  <c r="V18" i="1"/>
  <c r="W6" i="1"/>
  <c r="I4" i="4" s="1"/>
  <c r="W7" i="1"/>
  <c r="I5" i="4" s="1"/>
  <c r="H5" i="4" s="1"/>
  <c r="V32" i="1"/>
  <c r="V24" i="1"/>
  <c r="V16" i="1"/>
  <c r="V8" i="1"/>
  <c r="V6" i="1"/>
  <c r="V31" i="1"/>
  <c r="V23" i="1"/>
  <c r="V15" i="1"/>
  <c r="V7" i="1"/>
  <c r="V30" i="1"/>
  <c r="V22" i="1"/>
  <c r="V14" i="1"/>
  <c r="V37" i="1"/>
  <c r="V29" i="1"/>
  <c r="V21" i="1"/>
  <c r="V13" i="1"/>
  <c r="W18" i="1"/>
  <c r="V36" i="1"/>
  <c r="V28" i="1"/>
  <c r="V20" i="1"/>
  <c r="V12" i="1"/>
  <c r="V35" i="1"/>
  <c r="V27" i="1"/>
  <c r="V19" i="1"/>
  <c r="V11" i="1"/>
  <c r="W22" i="1"/>
  <c r="I20" i="4" s="1"/>
  <c r="H20" i="4" s="1"/>
  <c r="W21" i="1"/>
  <c r="I19" i="4" s="1"/>
  <c r="H19" i="4" s="1"/>
  <c r="W20" i="1"/>
  <c r="I18" i="4" s="1"/>
  <c r="H18" i="4" s="1"/>
  <c r="W11" i="1"/>
  <c r="W30" i="1"/>
  <c r="I28" i="4" s="1"/>
  <c r="H28" i="4" s="1"/>
  <c r="W29" i="1"/>
  <c r="I27" i="4" s="1"/>
  <c r="H27" i="4" s="1"/>
  <c r="W28" i="1"/>
  <c r="I26" i="4" s="1"/>
  <c r="H26" i="4" s="1"/>
  <c r="W35" i="1"/>
  <c r="I33" i="4" s="1"/>
  <c r="H33" i="4" s="1"/>
  <c r="W10" i="1"/>
  <c r="I8" i="4" s="1"/>
  <c r="H8" i="4" s="1"/>
  <c r="W37" i="1"/>
  <c r="W26" i="1"/>
  <c r="W34" i="1"/>
  <c r="I32" i="4" s="1"/>
  <c r="H32" i="4" s="1"/>
  <c r="W9" i="1"/>
  <c r="I7" i="4" s="1"/>
  <c r="H7" i="4" s="1"/>
  <c r="W14" i="1"/>
  <c r="I12" i="4" s="1"/>
  <c r="H12" i="4" s="1"/>
  <c r="W13" i="1"/>
  <c r="I11" i="4" s="1"/>
  <c r="H11" i="4" s="1"/>
  <c r="W36" i="1"/>
  <c r="I34" i="4" s="1"/>
  <c r="H34" i="4" s="1"/>
  <c r="W12" i="1"/>
  <c r="W19" i="1"/>
  <c r="I17" i="4" s="1"/>
  <c r="H17" i="4" s="1"/>
  <c r="L32" i="1"/>
  <c r="L33" i="1"/>
  <c r="K33" i="1"/>
  <c r="N26" i="1"/>
  <c r="J26" i="1" s="1"/>
  <c r="L26" i="1" s="1"/>
  <c r="L18" i="1"/>
  <c r="K19" i="1"/>
  <c r="L12" i="1"/>
  <c r="K11" i="1"/>
  <c r="K38" i="1" s="1"/>
  <c r="M11" i="1"/>
  <c r="H11" i="1" s="1"/>
  <c r="L11" i="1" s="1"/>
  <c r="L38" i="1" s="1"/>
  <c r="C40" i="1" s="1"/>
  <c r="I10" i="4" l="1"/>
  <c r="H10" i="4" s="1"/>
  <c r="I24" i="4"/>
  <c r="H24" i="4" s="1"/>
  <c r="I9" i="4"/>
  <c r="H9" i="4" s="1"/>
  <c r="I16" i="4"/>
  <c r="H16" i="4" s="1"/>
  <c r="I30" i="4"/>
  <c r="H30" i="4" s="1"/>
  <c r="I31" i="4"/>
  <c r="H31" i="4" s="1"/>
  <c r="P7" i="1"/>
  <c r="H4" i="4"/>
  <c r="W39" i="1"/>
  <c r="L6" i="4" s="1"/>
  <c r="C39" i="1"/>
  <c r="V39" i="1" l="1"/>
  <c r="L4" i="4" s="1"/>
  <c r="K4" i="4" s="1"/>
  <c r="K6" i="4"/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" i="2"/>
</calcChain>
</file>

<file path=xl/sharedStrings.xml><?xml version="1.0" encoding="utf-8"?>
<sst xmlns="http://schemas.openxmlformats.org/spreadsheetml/2006/main" count="238" uniqueCount="94">
  <si>
    <t>בס"ד</t>
  </si>
  <si>
    <t>דוח חודשי שמירת סדרים</t>
  </si>
  <si>
    <t>יום</t>
  </si>
  <si>
    <t>סדר א</t>
  </si>
  <si>
    <t>סדר ב</t>
  </si>
  <si>
    <t>א</t>
  </si>
  <si>
    <t>ב</t>
  </si>
  <si>
    <t>ג</t>
  </si>
  <si>
    <t>ד</t>
  </si>
  <si>
    <t>ה</t>
  </si>
  <si>
    <t>ו</t>
  </si>
  <si>
    <t>ז</t>
  </si>
  <si>
    <t>ל</t>
  </si>
  <si>
    <t>ח</t>
  </si>
  <si>
    <t>ט</t>
  </si>
  <si>
    <t>י</t>
  </si>
  <si>
    <t>כ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</si>
  <si>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</si>
  <si>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</si>
  <si>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</si>
  <si>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</si>
  <si>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</si>
  <si>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</si>
  <si>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</si>
  <si>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</si>
  <si>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</si>
  <si>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</si>
  <si>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</si>
  <si>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</si>
  <si>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</si>
  <si>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</si>
  <si>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</si>
  <si>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</si>
  <si>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</si>
  <si>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</si>
  <si>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חשון</t>
  </si>
  <si>
    <t>כסלו</t>
  </si>
  <si>
    <t xml:space="preserve"> </t>
  </si>
  <si>
    <t>-</t>
  </si>
  <si>
    <t xml:space="preserve">כניסה </t>
  </si>
  <si>
    <t>יציאה</t>
  </si>
  <si>
    <t>סה"כ שעות</t>
  </si>
  <si>
    <t>סה"כ דקות</t>
  </si>
  <si>
    <t>בוקר</t>
  </si>
  <si>
    <t>צהריים</t>
  </si>
  <si>
    <t>צהרים</t>
  </si>
  <si>
    <t>ראשון</t>
  </si>
  <si>
    <t xml:space="preserve">שני </t>
  </si>
  <si>
    <t>שלישי</t>
  </si>
  <si>
    <t>רביעי</t>
  </si>
  <si>
    <t>חמישי</t>
  </si>
  <si>
    <t>שישי</t>
  </si>
  <si>
    <t>שבת</t>
  </si>
  <si>
    <t>ראשון ל-חשון</t>
  </si>
  <si>
    <t>שני  א-כסלו</t>
  </si>
  <si>
    <t>שלישי ב-כסלו</t>
  </si>
  <si>
    <t>רביעי ג-כסלו</t>
  </si>
  <si>
    <t>חמישי ד-כסלו</t>
  </si>
  <si>
    <t>שישי ה-כסלו</t>
  </si>
  <si>
    <t>שבת ו-כסלו</t>
  </si>
  <si>
    <t>ראשון ז-כסלו</t>
  </si>
  <si>
    <t>שני  ח-כסלו</t>
  </si>
  <si>
    <t>שלישי ט-כסלו</t>
  </si>
  <si>
    <t>רביעי י-כסלו</t>
  </si>
  <si>
    <t>חמישי יא-כסלו</t>
  </si>
  <si>
    <t>שישי יב-כסלו</t>
  </si>
  <si>
    <t>ראשון יד-כסלו</t>
  </si>
  <si>
    <t>שני  טו-כסלו</t>
  </si>
  <si>
    <t>שלישי טז-כסלו</t>
  </si>
  <si>
    <t>רביעי יז-כסלו</t>
  </si>
  <si>
    <t>חמישי יח-כסלו</t>
  </si>
  <si>
    <t>שישי יט-כסלו</t>
  </si>
  <si>
    <t>ראשון כא-כסלו</t>
  </si>
  <si>
    <t>שני  כב-כסלו</t>
  </si>
  <si>
    <t>שלישי כג-כסלו</t>
  </si>
  <si>
    <t>רביעי כד-כסלו</t>
  </si>
  <si>
    <t>חמישי כה-כסלו</t>
  </si>
  <si>
    <t>שישי כו-כסלו</t>
  </si>
  <si>
    <t>ראשון כח-כסלו</t>
  </si>
  <si>
    <t>שני  כט-כסלו</t>
  </si>
  <si>
    <t>שלישי ל-כסלו</t>
  </si>
  <si>
    <t>שבת יג-כסלו</t>
  </si>
  <si>
    <t>שבת כ-כסלו</t>
  </si>
  <si>
    <t>שבת כז-כסלו</t>
  </si>
  <si>
    <t>אחוז נוכחות</t>
  </si>
  <si>
    <t>משיכת נתונים</t>
  </si>
  <si>
    <t>סה"כ שעות השתתפות</t>
  </si>
  <si>
    <t>סה"כ נוכחות</t>
  </si>
  <si>
    <t>שעות</t>
  </si>
  <si>
    <t>דקות</t>
  </si>
  <si>
    <t>חסרים</t>
  </si>
  <si>
    <t>אחוז היעדרות</t>
  </si>
  <si>
    <t>סה"כ שעות חוסר</t>
  </si>
  <si>
    <t>חוסרים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</si>
</sst>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00000]h:mm;@"/>
    <numFmt numFmtId="165" formatCode="\(hh\)\,\(mm\)"/>
  </numFmts>
  <fonts count="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7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46" fontId="0" fillId="0" borderId="0" xfId="0" applyNumberFormat="1"/>
    <xf numFmtId="1" fontId="0" fillId="0" borderId="0" xfId="0" applyNumberFormat="1"/>
    <xf numFmtId="9" fontId="0" fillId="0" borderId="0" xfId="1" applyFont="1"/>
    <xf numFmtId="2" fontId="0" fillId="0" borderId="0" xfId="0" applyNumberFormat="1"/>
    <xf numFmtId="0" fontId="0" fillId="0" borderId="1" xfId="0" applyBorder="1"/>
    <xf numFmtId="164" fontId="0" fillId="0" borderId="1" xfId="0" applyNumberFormat="1" applyBorder="1"/>
    <xf numFmtId="2" fontId="0" fillId="0" borderId="1" xfId="0" applyNumberFormat="1" applyBorder="1"/>
    <xf numFmtId="164" fontId="0" fillId="4" borderId="1" xfId="0" applyNumberFormat="1" applyFill="1" applyBorder="1"/>
    <xf numFmtId="0" fontId="2" fillId="0" borderId="0" xfId="0" applyFont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9" fontId="0" fillId="0" borderId="1" xfId="1" applyFont="1" applyBorder="1" applyProtection="1"/>
    <xf numFmtId="2" fontId="2" fillId="0" borderId="1" xfId="0" applyNumberFormat="1" applyFont="1" applyBorder="1"/>
    <xf numFmtId="2" fontId="2" fillId="0" borderId="0" xfId="0" applyNumberFormat="1" applyFont="1"/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2" fillId="3" borderId="1" xfId="0" applyFont="1" applyFill="1" applyBorder="1" applyProtection="1">
      <protection locked="0"/>
    </xf>
    <xf numFmtId="164" fontId="2" fillId="3" borderId="1" xfId="0" applyNumberFormat="1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EF8F1-8A0A-4542-80A1-DB7E03291E04}">
  <sheetPr codeName="גיליון1"/>
  <dimension ref="B1:L34"/>
  <sheetViews>
    <sheetView rightToLeft="1" tabSelected="1" zoomScaleNormal="100" workbookViewId="0">
      <selection activeCell="B1" sqref="B1"/>
    </sheetView>
  </sheetViews>
  <sheetFormatPr defaultRowHeight="14" x14ac:dyDescent="0.3"/>
  <cols>
    <col min="2" max="2" width="11.5" style="18" bestFit="1" customWidth="1"/>
    <col min="3" max="6" width="9" style="18"/>
    <col min="8" max="9" width="9.75" bestFit="1" customWidth="1"/>
    <col min="10" max="10" width="9.75" customWidth="1"/>
    <col min="11" max="11" width="10.75" bestFit="1" customWidth="1"/>
    <col min="12" max="12" width="17.25" bestFit="1" customWidth="1"/>
  </cols>
  <sheetData>
    <row r="1" spans="2:12" x14ac:dyDescent="0.3">
      <c r="H1" s="26" t="s">
        <v>90</v>
      </c>
      <c r="I1" s="26"/>
      <c r="J1" s="6"/>
    </row>
    <row r="2" spans="2:12" x14ac:dyDescent="0.3">
      <c r="B2" s="19"/>
      <c r="C2" s="25" t="s">
        <v>3</v>
      </c>
      <c r="D2" s="25"/>
      <c r="E2" s="25" t="s">
        <v>4</v>
      </c>
      <c r="F2" s="25"/>
      <c r="H2" s="7" t="s">
        <v>87</v>
      </c>
      <c r="I2" s="7" t="s">
        <v>87</v>
      </c>
      <c r="J2" s="6"/>
    </row>
    <row r="3" spans="2:12" s="1" customFormat="1" x14ac:dyDescent="0.3">
      <c r="B3" s="17" t="s">
        <v>2</v>
      </c>
      <c r="C3" s="17" t="s">
        <v>39</v>
      </c>
      <c r="D3" s="17" t="s">
        <v>40</v>
      </c>
      <c r="E3" s="17" t="s">
        <v>39</v>
      </c>
      <c r="F3" s="17" t="s">
        <v>40</v>
      </c>
      <c r="H3" s="12" t="s">
        <v>88</v>
      </c>
      <c r="I3" s="12" t="s">
        <v>89</v>
      </c>
      <c r="J3" s="6"/>
      <c r="K3" s="12" t="s">
        <v>84</v>
      </c>
      <c r="L3" s="12" t="s">
        <v>86</v>
      </c>
    </row>
    <row r="4" spans="2:12" x14ac:dyDescent="0.3">
      <c r="B4" s="19" t="s">
        <v>53</v>
      </c>
      <c r="C4" s="20">
        <v>0.375</v>
      </c>
      <c r="D4" s="20">
        <v>0.54166666666666663</v>
      </c>
      <c r="E4" s="20">
        <v>0.65833333333333333</v>
      </c>
      <c r="F4" s="20">
        <v>0.79166666666666663</v>
      </c>
      <c r="H4" s="9">
        <f>I4/60</f>
        <v>0.05</v>
      </c>
      <c r="I4" s="9">
        <f>נתונים!L6-נתונים!W6</f>
        <v>3</v>
      </c>
      <c r="J4" s="6"/>
      <c r="K4" s="14">
        <f>L4/נתונים!C39</f>
        <v>0.38722741433021801</v>
      </c>
      <c r="L4" s="9">
        <f>נתונים!V39</f>
        <v>62.149999999999991</v>
      </c>
    </row>
    <row r="5" spans="2:12" x14ac:dyDescent="0.3">
      <c r="B5" s="19" t="s">
        <v>54</v>
      </c>
      <c r="C5" s="20">
        <v>0.38194444444444442</v>
      </c>
      <c r="D5" s="20">
        <v>0.54166666666666663</v>
      </c>
      <c r="E5" s="20">
        <v>0.65625</v>
      </c>
      <c r="F5" s="20">
        <v>0.79166666666666663</v>
      </c>
      <c r="H5" s="9">
        <f t="shared" ref="H5:H34" si="0">I5/60</f>
        <v>0.16666666666666666</v>
      </c>
      <c r="I5" s="9">
        <f>נתונים!L7-נתונים!W7</f>
        <v>10</v>
      </c>
      <c r="J5" s="6"/>
      <c r="K5" s="12" t="s">
        <v>91</v>
      </c>
      <c r="L5" s="12" t="s">
        <v>92</v>
      </c>
    </row>
    <row r="6" spans="2:12" x14ac:dyDescent="0.3">
      <c r="B6" s="19" t="s">
        <v>55</v>
      </c>
      <c r="C6" s="20">
        <v>0.375</v>
      </c>
      <c r="D6" s="20">
        <v>0.54166666666666663</v>
      </c>
      <c r="E6" s="20">
        <v>0.65694444444444444</v>
      </c>
      <c r="F6" s="20">
        <v>0.79166666666666663</v>
      </c>
      <c r="H6" s="9">
        <f t="shared" si="0"/>
        <v>1.6666666666666666E-2</v>
      </c>
      <c r="I6" s="9">
        <f>נתונים!L8-נתונים!W8</f>
        <v>1</v>
      </c>
      <c r="J6" s="6"/>
      <c r="K6" s="14">
        <f>L6/נתונים!C39</f>
        <v>0.61277258566978188</v>
      </c>
      <c r="L6" s="9">
        <f>(נתונים!C40-נתונים!W39)/60</f>
        <v>98.35</v>
      </c>
    </row>
    <row r="7" spans="2:12" x14ac:dyDescent="0.3">
      <c r="B7" s="19" t="s">
        <v>56</v>
      </c>
      <c r="C7" s="20">
        <v>0.375</v>
      </c>
      <c r="D7" s="20">
        <v>0.54166666666666663</v>
      </c>
      <c r="E7" s="20">
        <v>0.65972222222222221</v>
      </c>
      <c r="F7" s="20">
        <v>0.79166666666666663</v>
      </c>
      <c r="H7" s="9">
        <f t="shared" si="0"/>
        <v>8.3333333333333329E-2</v>
      </c>
      <c r="I7" s="9">
        <f>נתונים!L9-נתונים!W9</f>
        <v>5</v>
      </c>
      <c r="J7" s="6"/>
    </row>
    <row r="8" spans="2:12" x14ac:dyDescent="0.3">
      <c r="B8" s="19" t="s">
        <v>57</v>
      </c>
      <c r="C8" s="20">
        <v>0.40763888888888888</v>
      </c>
      <c r="D8" s="20">
        <v>0.54166666666666663</v>
      </c>
      <c r="E8" s="20">
        <v>0.67013888888888884</v>
      </c>
      <c r="F8" s="20">
        <v>0.79166666666666663</v>
      </c>
      <c r="H8" s="9">
        <f t="shared" si="0"/>
        <v>1.1166666666666647</v>
      </c>
      <c r="I8" s="9">
        <f>נתונים!L10-נתונים!W10</f>
        <v>66.999999999999886</v>
      </c>
      <c r="J8" s="6"/>
    </row>
    <row r="9" spans="2:12" s="11" customFormat="1" ht="9" x14ac:dyDescent="0.2">
      <c r="B9" s="21" t="s">
        <v>58</v>
      </c>
      <c r="C9" s="22"/>
      <c r="D9" s="22"/>
      <c r="E9" s="22"/>
      <c r="F9" s="22"/>
      <c r="H9" s="15">
        <f t="shared" si="0"/>
        <v>0</v>
      </c>
      <c r="I9" s="15">
        <f>נתונים!L11-נתונים!W11</f>
        <v>0</v>
      </c>
      <c r="J9" s="16"/>
    </row>
    <row r="10" spans="2:12" s="11" customFormat="1" ht="9" x14ac:dyDescent="0.2">
      <c r="B10" s="21" t="s">
        <v>59</v>
      </c>
      <c r="C10" s="22"/>
      <c r="D10" s="22"/>
      <c r="E10" s="22"/>
      <c r="F10" s="22"/>
      <c r="H10" s="15">
        <f t="shared" si="0"/>
        <v>0</v>
      </c>
      <c r="I10" s="15">
        <f>נתונים!L12-נתונים!W12</f>
        <v>0</v>
      </c>
      <c r="J10" s="16"/>
    </row>
    <row r="11" spans="2:12" x14ac:dyDescent="0.3">
      <c r="B11" s="19" t="s">
        <v>60</v>
      </c>
      <c r="C11" s="20">
        <v>0.375</v>
      </c>
      <c r="D11" s="20">
        <v>0.54166666666666663</v>
      </c>
      <c r="E11" s="20">
        <v>0.65972222222222221</v>
      </c>
      <c r="F11" s="20">
        <v>0.79166666666666663</v>
      </c>
      <c r="H11" s="9">
        <f t="shared" si="0"/>
        <v>8.3333333333333329E-2</v>
      </c>
      <c r="I11" s="9">
        <f>נתונים!L13-נתונים!W13</f>
        <v>5</v>
      </c>
      <c r="J11" s="6"/>
    </row>
    <row r="12" spans="2:12" x14ac:dyDescent="0.3">
      <c r="B12" s="19" t="s">
        <v>61</v>
      </c>
      <c r="C12" s="20">
        <v>0.375</v>
      </c>
      <c r="D12" s="20">
        <v>0.54166666666666663</v>
      </c>
      <c r="E12" s="20">
        <v>0.65625</v>
      </c>
      <c r="F12" s="20">
        <v>0.79166666666666663</v>
      </c>
      <c r="H12" s="9">
        <f t="shared" si="0"/>
        <v>0</v>
      </c>
      <c r="I12" s="9">
        <f>נתונים!L14-נתונים!W14</f>
        <v>0</v>
      </c>
      <c r="J12" s="6"/>
    </row>
    <row r="13" spans="2:12" x14ac:dyDescent="0.3">
      <c r="B13" s="19" t="s">
        <v>62</v>
      </c>
      <c r="C13" s="20">
        <v>0.44097222222222227</v>
      </c>
      <c r="D13" s="20">
        <v>0.54166666666666663</v>
      </c>
      <c r="E13" s="20">
        <v>0.65625</v>
      </c>
      <c r="F13" s="20">
        <v>0.79166666666666663</v>
      </c>
      <c r="H13" s="9">
        <f t="shared" si="0"/>
        <v>1.5833333333333344</v>
      </c>
      <c r="I13" s="9">
        <f>נתונים!L15-נתונים!W15</f>
        <v>95.000000000000057</v>
      </c>
      <c r="J13" s="6"/>
    </row>
    <row r="14" spans="2:12" x14ac:dyDescent="0.3">
      <c r="B14" s="19" t="s">
        <v>63</v>
      </c>
      <c r="C14" s="20">
        <v>0.375</v>
      </c>
      <c r="D14" s="20">
        <v>0.54166666666666663</v>
      </c>
      <c r="E14" s="20">
        <v>0.65625</v>
      </c>
      <c r="F14" s="20">
        <v>0.79166666666666663</v>
      </c>
      <c r="H14" s="9">
        <f t="shared" si="0"/>
        <v>0</v>
      </c>
      <c r="I14" s="9">
        <f>נתונים!L16-נתונים!W16</f>
        <v>0</v>
      </c>
      <c r="J14" s="6"/>
    </row>
    <row r="15" spans="2:12" x14ac:dyDescent="0.3">
      <c r="B15" s="19" t="s">
        <v>64</v>
      </c>
      <c r="C15" s="20"/>
      <c r="D15" s="20"/>
      <c r="E15" s="20"/>
      <c r="F15" s="20"/>
      <c r="H15" s="9">
        <f t="shared" si="0"/>
        <v>7.2499999999999982</v>
      </c>
      <c r="I15" s="9">
        <f>נתונים!L17-נתונים!W17</f>
        <v>434.99999999999989</v>
      </c>
      <c r="J15" s="6"/>
    </row>
    <row r="16" spans="2:12" s="11" customFormat="1" ht="9" x14ac:dyDescent="0.2">
      <c r="B16" s="21" t="s">
        <v>65</v>
      </c>
      <c r="C16" s="22"/>
      <c r="D16" s="22"/>
      <c r="E16" s="22"/>
      <c r="F16" s="22"/>
      <c r="H16" s="15">
        <f t="shared" si="0"/>
        <v>0</v>
      </c>
      <c r="I16" s="15">
        <f>נתונים!L18-נתונים!W18</f>
        <v>0</v>
      </c>
      <c r="J16" s="16"/>
    </row>
    <row r="17" spans="2:10" s="11" customFormat="1" ht="9" x14ac:dyDescent="0.2">
      <c r="B17" s="21" t="s">
        <v>81</v>
      </c>
      <c r="C17" s="22"/>
      <c r="D17" s="22"/>
      <c r="E17" s="22"/>
      <c r="F17" s="22"/>
      <c r="H17" s="15">
        <f t="shared" si="0"/>
        <v>0</v>
      </c>
      <c r="I17" s="15">
        <f>נתונים!L19-נתונים!W19</f>
        <v>0</v>
      </c>
      <c r="J17" s="16"/>
    </row>
    <row r="18" spans="2:10" x14ac:dyDescent="0.3">
      <c r="B18" s="19" t="s">
        <v>66</v>
      </c>
      <c r="C18" s="20"/>
      <c r="D18" s="20"/>
      <c r="E18" s="20"/>
      <c r="F18" s="20"/>
      <c r="H18" s="9">
        <f t="shared" si="0"/>
        <v>7.2499999999999982</v>
      </c>
      <c r="I18" s="9">
        <f>נתונים!L20-נתונים!W20</f>
        <v>434.99999999999989</v>
      </c>
      <c r="J18" s="6"/>
    </row>
    <row r="19" spans="2:10" x14ac:dyDescent="0.3">
      <c r="B19" s="19" t="s">
        <v>67</v>
      </c>
      <c r="C19" s="20"/>
      <c r="D19" s="20"/>
      <c r="E19" s="20"/>
      <c r="F19" s="20"/>
      <c r="H19" s="9">
        <f t="shared" si="0"/>
        <v>7.2499999999999982</v>
      </c>
      <c r="I19" s="9">
        <f>נתונים!L21-נתונים!W21</f>
        <v>434.99999999999989</v>
      </c>
      <c r="J19" s="6"/>
    </row>
    <row r="20" spans="2:10" x14ac:dyDescent="0.3">
      <c r="B20" s="19" t="s">
        <v>68</v>
      </c>
      <c r="C20" s="20"/>
      <c r="D20" s="20"/>
      <c r="E20" s="20"/>
      <c r="F20" s="20"/>
      <c r="H20" s="9">
        <f t="shared" si="0"/>
        <v>7.2499999999999982</v>
      </c>
      <c r="I20" s="9">
        <f>נתונים!L22-נתונים!W22</f>
        <v>434.99999999999989</v>
      </c>
      <c r="J20" s="6"/>
    </row>
    <row r="21" spans="2:10" x14ac:dyDescent="0.3">
      <c r="B21" s="19" t="s">
        <v>69</v>
      </c>
      <c r="C21" s="20"/>
      <c r="D21" s="20"/>
      <c r="E21" s="20"/>
      <c r="F21" s="20"/>
      <c r="H21" s="9">
        <f t="shared" si="0"/>
        <v>7.2499999999999982</v>
      </c>
      <c r="I21" s="9">
        <f>נתונים!L23-נתונים!W23</f>
        <v>434.99999999999989</v>
      </c>
      <c r="J21" s="6"/>
    </row>
    <row r="22" spans="2:10" x14ac:dyDescent="0.3">
      <c r="B22" s="19" t="s">
        <v>70</v>
      </c>
      <c r="C22" s="20"/>
      <c r="D22" s="20"/>
      <c r="E22" s="20"/>
      <c r="F22" s="20"/>
      <c r="H22" s="9">
        <f t="shared" si="0"/>
        <v>7.2499999999999982</v>
      </c>
      <c r="I22" s="9">
        <f>נתונים!L24-נתונים!W24</f>
        <v>434.99999999999989</v>
      </c>
      <c r="J22" s="6"/>
    </row>
    <row r="23" spans="2:10" s="11" customFormat="1" ht="9" x14ac:dyDescent="0.2">
      <c r="B23" s="21" t="s">
        <v>71</v>
      </c>
      <c r="C23" s="22"/>
      <c r="D23" s="22"/>
      <c r="E23" s="22"/>
      <c r="F23" s="22"/>
      <c r="H23" s="15">
        <f t="shared" si="0"/>
        <v>0</v>
      </c>
      <c r="I23" s="15">
        <f>נתונים!L25-נתונים!W25</f>
        <v>0</v>
      </c>
      <c r="J23" s="16"/>
    </row>
    <row r="24" spans="2:10" s="11" customFormat="1" ht="9" x14ac:dyDescent="0.2">
      <c r="B24" s="21" t="s">
        <v>82</v>
      </c>
      <c r="C24" s="22"/>
      <c r="D24" s="22"/>
      <c r="E24" s="22"/>
      <c r="F24" s="22"/>
      <c r="H24" s="15">
        <f t="shared" si="0"/>
        <v>0</v>
      </c>
      <c r="I24" s="15">
        <f>נתונים!L26-נתונים!W26</f>
        <v>0</v>
      </c>
      <c r="J24" s="16"/>
    </row>
    <row r="25" spans="2:10" x14ac:dyDescent="0.3">
      <c r="B25" s="19" t="s">
        <v>72</v>
      </c>
      <c r="C25" s="20"/>
      <c r="D25" s="20"/>
      <c r="E25" s="20"/>
      <c r="F25" s="20"/>
      <c r="H25" s="9">
        <f t="shared" si="0"/>
        <v>7.2499999999999982</v>
      </c>
      <c r="I25" s="9">
        <f>נתונים!L27-נתונים!W27</f>
        <v>434.99999999999989</v>
      </c>
      <c r="J25" s="6"/>
    </row>
    <row r="26" spans="2:10" x14ac:dyDescent="0.3">
      <c r="B26" s="19" t="s">
        <v>73</v>
      </c>
      <c r="C26" s="20"/>
      <c r="D26" s="20"/>
      <c r="E26" s="20"/>
      <c r="F26" s="20"/>
      <c r="H26" s="9">
        <f t="shared" si="0"/>
        <v>7.2499999999999982</v>
      </c>
      <c r="I26" s="9">
        <f>נתונים!L28-נתונים!W28</f>
        <v>434.99999999999989</v>
      </c>
      <c r="J26" s="6"/>
    </row>
    <row r="27" spans="2:10" x14ac:dyDescent="0.3">
      <c r="B27" s="19" t="s">
        <v>74</v>
      </c>
      <c r="C27" s="20"/>
      <c r="D27" s="20"/>
      <c r="E27" s="20"/>
      <c r="F27" s="20"/>
      <c r="H27" s="9">
        <f t="shared" si="0"/>
        <v>7.2499999999999982</v>
      </c>
      <c r="I27" s="9">
        <f>נתונים!L29-נתונים!W29</f>
        <v>434.99999999999989</v>
      </c>
      <c r="J27" s="6"/>
    </row>
    <row r="28" spans="2:10" x14ac:dyDescent="0.3">
      <c r="B28" s="23" t="s">
        <v>75</v>
      </c>
      <c r="C28" s="24"/>
      <c r="D28" s="24"/>
      <c r="E28" s="24"/>
      <c r="F28" s="24"/>
      <c r="H28" s="9">
        <f t="shared" si="0"/>
        <v>6</v>
      </c>
      <c r="I28" s="9">
        <f>נתונים!L30-נתונים!W30</f>
        <v>360</v>
      </c>
      <c r="J28" s="6"/>
    </row>
    <row r="29" spans="2:10" x14ac:dyDescent="0.3">
      <c r="B29" s="23" t="s">
        <v>76</v>
      </c>
      <c r="C29" s="24"/>
      <c r="D29" s="24"/>
      <c r="E29" s="24"/>
      <c r="F29" s="24"/>
      <c r="H29" s="9">
        <f t="shared" si="0"/>
        <v>6</v>
      </c>
      <c r="I29" s="9">
        <f>נתונים!L31-נתונים!W31</f>
        <v>360</v>
      </c>
      <c r="J29" s="6"/>
    </row>
    <row r="30" spans="2:10" s="11" customFormat="1" ht="9" x14ac:dyDescent="0.2">
      <c r="B30" s="21" t="s">
        <v>77</v>
      </c>
      <c r="C30" s="22"/>
      <c r="D30" s="22"/>
      <c r="E30" s="22"/>
      <c r="F30" s="22"/>
      <c r="H30" s="15">
        <f t="shared" si="0"/>
        <v>0</v>
      </c>
      <c r="I30" s="15">
        <f>נתונים!L32-נתונים!W32</f>
        <v>0</v>
      </c>
      <c r="J30" s="16"/>
    </row>
    <row r="31" spans="2:10" s="11" customFormat="1" ht="9" x14ac:dyDescent="0.2">
      <c r="B31" s="21" t="s">
        <v>83</v>
      </c>
      <c r="C31" s="22"/>
      <c r="D31" s="22"/>
      <c r="E31" s="22"/>
      <c r="F31" s="22"/>
      <c r="H31" s="15">
        <f t="shared" si="0"/>
        <v>0</v>
      </c>
      <c r="I31" s="15">
        <f>נתונים!L33-נתונים!W33</f>
        <v>0</v>
      </c>
      <c r="J31" s="16"/>
    </row>
    <row r="32" spans="2:10" x14ac:dyDescent="0.3">
      <c r="B32" s="23" t="s">
        <v>78</v>
      </c>
      <c r="C32" s="24"/>
      <c r="D32" s="24"/>
      <c r="E32" s="24"/>
      <c r="F32" s="24"/>
      <c r="H32" s="9">
        <f t="shared" si="0"/>
        <v>6</v>
      </c>
      <c r="I32" s="9">
        <f>נתונים!L34-נתונים!W34</f>
        <v>360</v>
      </c>
      <c r="J32" s="6"/>
    </row>
    <row r="33" spans="2:10" x14ac:dyDescent="0.3">
      <c r="B33" s="23" t="s">
        <v>79</v>
      </c>
      <c r="C33" s="24"/>
      <c r="D33" s="24"/>
      <c r="E33" s="24"/>
      <c r="F33" s="24"/>
      <c r="H33" s="9">
        <f t="shared" si="0"/>
        <v>6</v>
      </c>
      <c r="I33" s="9">
        <f>נתונים!L35-נתונים!W35</f>
        <v>360</v>
      </c>
      <c r="J33" s="6"/>
    </row>
    <row r="34" spans="2:10" x14ac:dyDescent="0.3">
      <c r="B34" s="23" t="s">
        <v>80</v>
      </c>
      <c r="C34" s="24"/>
      <c r="D34" s="24"/>
      <c r="E34" s="24"/>
      <c r="F34" s="24"/>
      <c r="H34" s="9">
        <f t="shared" si="0"/>
        <v>6</v>
      </c>
      <c r="I34" s="9">
        <f>נתונים!L36-נתונים!W36</f>
        <v>360</v>
      </c>
      <c r="J34" s="6"/>
    </row>
  </sheetData>
  <sheetProtection sheet="1" objects="1" scenarios="1" selectLockedCells="1"/>
  <mergeCells count="3">
    <mergeCell ref="C2:D2"/>
    <mergeCell ref="E2:F2"/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/>
  <dimension ref="A1:Y41"/>
  <sheetViews>
    <sheetView rightToLeft="1" topLeftCell="B13" zoomScale="70" zoomScaleNormal="70" workbookViewId="0">
      <selection activeCell="C40" sqref="C40"/>
    </sheetView>
  </sheetViews>
  <sheetFormatPr defaultRowHeight="14" x14ac:dyDescent="0.3"/>
  <cols>
    <col min="2" max="2" width="13.5" bestFit="1" customWidth="1"/>
    <col min="11" max="11" width="9.75" bestFit="1" customWidth="1"/>
  </cols>
  <sheetData>
    <row r="1" spans="1:25" x14ac:dyDescent="0.3">
      <c r="A1" t="s">
        <v>0</v>
      </c>
    </row>
    <row r="2" spans="1:25" x14ac:dyDescent="0.3">
      <c r="A2" t="s">
        <v>1</v>
      </c>
    </row>
    <row r="4" spans="1:25" x14ac:dyDescent="0.3">
      <c r="B4" s="7"/>
      <c r="C4" s="26" t="s">
        <v>3</v>
      </c>
      <c r="D4" s="26"/>
      <c r="E4" s="26" t="s">
        <v>4</v>
      </c>
      <c r="F4" s="26"/>
      <c r="G4" s="26" t="s">
        <v>43</v>
      </c>
      <c r="H4" s="26"/>
      <c r="I4" s="26" t="s">
        <v>44</v>
      </c>
      <c r="J4" s="26"/>
      <c r="K4" s="12" t="s">
        <v>41</v>
      </c>
      <c r="L4" s="12" t="s">
        <v>42</v>
      </c>
      <c r="M4" s="7" t="s">
        <v>43</v>
      </c>
      <c r="N4" s="7" t="s">
        <v>45</v>
      </c>
      <c r="P4" t="s">
        <v>85</v>
      </c>
      <c r="R4" s="26" t="s">
        <v>43</v>
      </c>
      <c r="S4" s="26"/>
      <c r="T4" s="26" t="s">
        <v>44</v>
      </c>
      <c r="U4" s="26"/>
      <c r="V4" s="12" t="s">
        <v>41</v>
      </c>
      <c r="W4" s="12" t="s">
        <v>42</v>
      </c>
      <c r="X4" s="7" t="s">
        <v>43</v>
      </c>
      <c r="Y4" s="7" t="s">
        <v>45</v>
      </c>
    </row>
    <row r="5" spans="1:25" x14ac:dyDescent="0.3">
      <c r="B5" s="7" t="s">
        <v>2</v>
      </c>
      <c r="C5" s="12" t="s">
        <v>39</v>
      </c>
      <c r="D5" s="12" t="s">
        <v>40</v>
      </c>
      <c r="E5" s="12" t="s">
        <v>39</v>
      </c>
      <c r="F5" s="12" t="s">
        <v>40</v>
      </c>
      <c r="G5" s="12" t="s">
        <v>41</v>
      </c>
      <c r="H5" s="12" t="s">
        <v>42</v>
      </c>
      <c r="I5" s="12" t="s">
        <v>41</v>
      </c>
      <c r="J5" s="12" t="s">
        <v>42</v>
      </c>
      <c r="K5" s="12"/>
      <c r="L5" s="7"/>
      <c r="M5" s="7"/>
      <c r="N5" s="7"/>
      <c r="R5" s="12" t="s">
        <v>41</v>
      </c>
      <c r="S5" s="12" t="s">
        <v>42</v>
      </c>
      <c r="T5" s="12" t="s">
        <v>41</v>
      </c>
      <c r="U5" s="12" t="s">
        <v>42</v>
      </c>
      <c r="V5" s="12"/>
      <c r="W5" s="7"/>
      <c r="X5" s="7"/>
      <c r="Y5" s="7"/>
    </row>
    <row r="6" spans="1:25" x14ac:dyDescent="0.3">
      <c r="B6" s="7" t="s">
        <v>53</v>
      </c>
      <c r="C6" s="8">
        <v>0.375</v>
      </c>
      <c r="D6" s="8">
        <v>0.54166666666666663</v>
      </c>
      <c r="E6" s="8">
        <v>0.65625</v>
      </c>
      <c r="F6" s="8">
        <v>0.79166666666666663</v>
      </c>
      <c r="G6" s="8">
        <f>D6-C6</f>
        <v>0.16666666666666663</v>
      </c>
      <c r="H6" s="9">
        <f>M6*1440</f>
        <v>239.99999999999994</v>
      </c>
      <c r="I6" s="8">
        <f>F6-E6</f>
        <v>0.13541666666666663</v>
      </c>
      <c r="J6" s="9">
        <f>N6*1440</f>
        <v>194.99999999999994</v>
      </c>
      <c r="K6" s="8">
        <f>I6+G6</f>
        <v>0.30208333333333326</v>
      </c>
      <c r="L6" s="9">
        <f>J6+H6</f>
        <v>434.99999999999989</v>
      </c>
      <c r="M6" s="13">
        <f>G6</f>
        <v>0.16666666666666663</v>
      </c>
      <c r="N6" s="13">
        <f>I6</f>
        <v>0.13541666666666663</v>
      </c>
      <c r="P6" t="s">
        <v>93</v>
      </c>
      <c r="R6" s="8">
        <f>נוכחות!D4-נוכחות!C4</f>
        <v>0.16666666666666663</v>
      </c>
      <c r="S6" s="9">
        <f>X6*1440</f>
        <v>239.99999999999994</v>
      </c>
      <c r="T6" s="8">
        <f>נוכחות!F4-נוכחות!E4</f>
        <v>0.1333333333333333</v>
      </c>
      <c r="U6" s="9">
        <f>Y6*1440</f>
        <v>191.99999999999994</v>
      </c>
      <c r="V6" s="8">
        <f>T6+R6</f>
        <v>0.29999999999999993</v>
      </c>
      <c r="W6" s="9">
        <f>U6+S6</f>
        <v>431.99999999999989</v>
      </c>
      <c r="X6" s="13">
        <f>R6</f>
        <v>0.16666666666666663</v>
      </c>
      <c r="Y6" s="13">
        <f>T6</f>
        <v>0.1333333333333333</v>
      </c>
    </row>
    <row r="7" spans="1:25" x14ac:dyDescent="0.3">
      <c r="B7" s="7" t="s">
        <v>54</v>
      </c>
      <c r="C7" s="8">
        <v>0.375</v>
      </c>
      <c r="D7" s="8">
        <v>0.54166666666666663</v>
      </c>
      <c r="E7" s="8">
        <v>0.65625</v>
      </c>
      <c r="F7" s="8">
        <v>0.79166666666666663</v>
      </c>
      <c r="G7" s="8">
        <f t="shared" ref="G7:G36" si="0">D7-C7</f>
        <v>0.16666666666666663</v>
      </c>
      <c r="H7" s="9">
        <f t="shared" ref="H7:H36" si="1">M7*1440</f>
        <v>239.99999999999994</v>
      </c>
      <c r="I7" s="8">
        <f t="shared" ref="I7:I36" si="2">F7-E7</f>
        <v>0.13541666666666663</v>
      </c>
      <c r="J7" s="9">
        <f t="shared" ref="J7:J36" si="3">N7*1440</f>
        <v>194.99999999999994</v>
      </c>
      <c r="K7" s="8">
        <f t="shared" ref="K7:K36" si="4">I7+G7</f>
        <v>0.30208333333333326</v>
      </c>
      <c r="L7" s="9">
        <f t="shared" ref="L7:L36" si="5">J7+H7</f>
        <v>434.99999999999989</v>
      </c>
      <c r="M7" s="13">
        <f t="shared" ref="M7:M36" si="6">G7</f>
        <v>0.16666666666666663</v>
      </c>
      <c r="N7" s="13">
        <f t="shared" ref="N7:N36" si="7">I7</f>
        <v>0.13541666666666663</v>
      </c>
      <c r="P7" s="6">
        <f>SUM(נוכחות!I4:I34)</f>
        <v>5900.9999999999991</v>
      </c>
      <c r="R7" s="8">
        <f>נוכחות!D5-נוכחות!C5</f>
        <v>0.15972222222222221</v>
      </c>
      <c r="S7" s="9">
        <f t="shared" ref="S7:S37" si="8">X7*1440</f>
        <v>229.99999999999997</v>
      </c>
      <c r="T7" s="8">
        <f>נוכחות!F5-נוכחות!E5</f>
        <v>0.13541666666666663</v>
      </c>
      <c r="U7" s="9">
        <f t="shared" ref="U7:U37" si="9">Y7*1440</f>
        <v>194.99999999999994</v>
      </c>
      <c r="V7" s="8">
        <f t="shared" ref="V7:V37" si="10">T7+R7</f>
        <v>0.29513888888888884</v>
      </c>
      <c r="W7" s="9">
        <f t="shared" ref="W7:W37" si="11">U7+S7</f>
        <v>424.99999999999989</v>
      </c>
      <c r="X7" s="13">
        <f t="shared" ref="X7:X37" si="12">R7</f>
        <v>0.15972222222222221</v>
      </c>
      <c r="Y7" s="13">
        <f t="shared" ref="Y7:Y37" si="13">T7</f>
        <v>0.13541666666666663</v>
      </c>
    </row>
    <row r="8" spans="1:25" x14ac:dyDescent="0.3">
      <c r="B8" s="7" t="s">
        <v>55</v>
      </c>
      <c r="C8" s="8">
        <v>0.375</v>
      </c>
      <c r="D8" s="8">
        <v>0.54166666666666663</v>
      </c>
      <c r="E8" s="8">
        <v>0.65625</v>
      </c>
      <c r="F8" s="8">
        <v>0.79166666666666663</v>
      </c>
      <c r="G8" s="8">
        <f t="shared" si="0"/>
        <v>0.16666666666666663</v>
      </c>
      <c r="H8" s="9">
        <f t="shared" si="1"/>
        <v>239.99999999999994</v>
      </c>
      <c r="I8" s="8">
        <f t="shared" si="2"/>
        <v>0.13541666666666663</v>
      </c>
      <c r="J8" s="9">
        <f t="shared" si="3"/>
        <v>194.99999999999994</v>
      </c>
      <c r="K8" s="8">
        <f t="shared" si="4"/>
        <v>0.30208333333333326</v>
      </c>
      <c r="L8" s="9">
        <f t="shared" si="5"/>
        <v>434.99999999999989</v>
      </c>
      <c r="M8" s="13">
        <f t="shared" si="6"/>
        <v>0.16666666666666663</v>
      </c>
      <c r="N8" s="13">
        <f t="shared" si="7"/>
        <v>0.13541666666666663</v>
      </c>
      <c r="R8" s="8">
        <f>נוכחות!D6-נוכחות!C6</f>
        <v>0.16666666666666663</v>
      </c>
      <c r="S8" s="9">
        <f t="shared" si="8"/>
        <v>239.99999999999994</v>
      </c>
      <c r="T8" s="8">
        <f>נוכחות!F6-נוכחות!E6</f>
        <v>0.13472222222222219</v>
      </c>
      <c r="U8" s="9">
        <f t="shared" si="9"/>
        <v>193.99999999999994</v>
      </c>
      <c r="V8" s="8">
        <f t="shared" si="10"/>
        <v>0.30138888888888882</v>
      </c>
      <c r="W8" s="9">
        <f t="shared" si="11"/>
        <v>433.99999999999989</v>
      </c>
      <c r="X8" s="13">
        <f t="shared" si="12"/>
        <v>0.16666666666666663</v>
      </c>
      <c r="Y8" s="13">
        <f t="shared" si="13"/>
        <v>0.13472222222222219</v>
      </c>
    </row>
    <row r="9" spans="1:25" x14ac:dyDescent="0.3">
      <c r="B9" s="7" t="s">
        <v>56</v>
      </c>
      <c r="C9" s="8">
        <v>0.375</v>
      </c>
      <c r="D9" s="8">
        <v>0.54166666666666663</v>
      </c>
      <c r="E9" s="8">
        <v>0.65625</v>
      </c>
      <c r="F9" s="8">
        <v>0.79166666666666663</v>
      </c>
      <c r="G9" s="8">
        <f t="shared" si="0"/>
        <v>0.16666666666666663</v>
      </c>
      <c r="H9" s="9">
        <f t="shared" si="1"/>
        <v>239.99999999999994</v>
      </c>
      <c r="I9" s="8">
        <f t="shared" si="2"/>
        <v>0.13541666666666663</v>
      </c>
      <c r="J9" s="9">
        <f t="shared" si="3"/>
        <v>194.99999999999994</v>
      </c>
      <c r="K9" s="8">
        <f t="shared" si="4"/>
        <v>0.30208333333333326</v>
      </c>
      <c r="L9" s="9">
        <f t="shared" si="5"/>
        <v>434.99999999999989</v>
      </c>
      <c r="M9" s="13">
        <f t="shared" si="6"/>
        <v>0.16666666666666663</v>
      </c>
      <c r="N9" s="13">
        <f t="shared" si="7"/>
        <v>0.13541666666666663</v>
      </c>
      <c r="R9" s="8">
        <f>נוכחות!D7-נוכחות!C7</f>
        <v>0.16666666666666663</v>
      </c>
      <c r="S9" s="9">
        <f t="shared" si="8"/>
        <v>239.99999999999994</v>
      </c>
      <c r="T9" s="8">
        <f>נוכחות!F7-נוכחות!E7</f>
        <v>0.13194444444444442</v>
      </c>
      <c r="U9" s="9">
        <f t="shared" si="9"/>
        <v>189.99999999999997</v>
      </c>
      <c r="V9" s="8">
        <f t="shared" si="10"/>
        <v>0.29861111111111105</v>
      </c>
      <c r="W9" s="9">
        <f t="shared" si="11"/>
        <v>429.99999999999989</v>
      </c>
      <c r="X9" s="13">
        <f t="shared" si="12"/>
        <v>0.16666666666666663</v>
      </c>
      <c r="Y9" s="13">
        <f t="shared" si="13"/>
        <v>0.13194444444444442</v>
      </c>
    </row>
    <row r="10" spans="1:25" x14ac:dyDescent="0.3">
      <c r="B10" s="7" t="s">
        <v>57</v>
      </c>
      <c r="C10" s="8">
        <v>0.375</v>
      </c>
      <c r="D10" s="8">
        <v>0.54166666666666663</v>
      </c>
      <c r="E10" s="8">
        <v>0.65625</v>
      </c>
      <c r="F10" s="8">
        <v>0.79166666666666663</v>
      </c>
      <c r="G10" s="8">
        <f t="shared" si="0"/>
        <v>0.16666666666666663</v>
      </c>
      <c r="H10" s="9">
        <f t="shared" si="1"/>
        <v>239.99999999999994</v>
      </c>
      <c r="I10" s="8">
        <f t="shared" si="2"/>
        <v>0.13541666666666663</v>
      </c>
      <c r="J10" s="9">
        <f t="shared" si="3"/>
        <v>194.99999999999994</v>
      </c>
      <c r="K10" s="8">
        <f t="shared" si="4"/>
        <v>0.30208333333333326</v>
      </c>
      <c r="L10" s="9">
        <f t="shared" si="5"/>
        <v>434.99999999999989</v>
      </c>
      <c r="M10" s="13">
        <f t="shared" si="6"/>
        <v>0.16666666666666663</v>
      </c>
      <c r="N10" s="13">
        <f t="shared" si="7"/>
        <v>0.13541666666666663</v>
      </c>
      <c r="R10" s="8">
        <f>נוכחות!D8-נוכחות!C8</f>
        <v>0.13402777777777775</v>
      </c>
      <c r="S10" s="9">
        <f t="shared" si="8"/>
        <v>192.99999999999994</v>
      </c>
      <c r="T10" s="8">
        <f>נוכחות!F8-נוכחות!E8</f>
        <v>0.12152777777777779</v>
      </c>
      <c r="U10" s="9">
        <f t="shared" si="9"/>
        <v>175.00000000000003</v>
      </c>
      <c r="V10" s="8">
        <f t="shared" si="10"/>
        <v>0.25555555555555554</v>
      </c>
      <c r="W10" s="9">
        <f t="shared" si="11"/>
        <v>368</v>
      </c>
      <c r="X10" s="13">
        <f t="shared" si="12"/>
        <v>0.13402777777777775</v>
      </c>
      <c r="Y10" s="13">
        <f t="shared" si="13"/>
        <v>0.12152777777777779</v>
      </c>
    </row>
    <row r="11" spans="1:25" x14ac:dyDescent="0.3">
      <c r="B11" s="7" t="s">
        <v>58</v>
      </c>
      <c r="C11" s="8">
        <v>0</v>
      </c>
      <c r="D11" s="8">
        <v>0</v>
      </c>
      <c r="E11" s="8">
        <v>0</v>
      </c>
      <c r="F11" s="8">
        <v>0</v>
      </c>
      <c r="G11" s="8">
        <f t="shared" si="0"/>
        <v>0</v>
      </c>
      <c r="H11" s="9">
        <f t="shared" si="1"/>
        <v>0</v>
      </c>
      <c r="I11" s="8">
        <f t="shared" si="2"/>
        <v>0</v>
      </c>
      <c r="J11" s="9">
        <f t="shared" si="3"/>
        <v>0</v>
      </c>
      <c r="K11" s="8">
        <f t="shared" si="4"/>
        <v>0</v>
      </c>
      <c r="L11" s="9">
        <f t="shared" si="5"/>
        <v>0</v>
      </c>
      <c r="M11" s="13">
        <f t="shared" si="6"/>
        <v>0</v>
      </c>
      <c r="N11" s="13">
        <f t="shared" si="7"/>
        <v>0</v>
      </c>
      <c r="R11" s="8">
        <f>נוכחות!D9-נוכחות!C9</f>
        <v>0</v>
      </c>
      <c r="S11" s="9">
        <f t="shared" si="8"/>
        <v>0</v>
      </c>
      <c r="T11" s="8">
        <f>נוכחות!F9-נוכחות!E9</f>
        <v>0</v>
      </c>
      <c r="U11" s="9">
        <f t="shared" si="9"/>
        <v>0</v>
      </c>
      <c r="V11" s="8">
        <f t="shared" si="10"/>
        <v>0</v>
      </c>
      <c r="W11" s="9">
        <f t="shared" si="11"/>
        <v>0</v>
      </c>
      <c r="X11" s="13">
        <f t="shared" si="12"/>
        <v>0</v>
      </c>
      <c r="Y11" s="13">
        <f t="shared" si="13"/>
        <v>0</v>
      </c>
    </row>
    <row r="12" spans="1:25" x14ac:dyDescent="0.3">
      <c r="B12" s="7" t="s">
        <v>59</v>
      </c>
      <c r="C12" s="8">
        <v>0</v>
      </c>
      <c r="D12" s="8">
        <v>0</v>
      </c>
      <c r="E12" s="8">
        <v>0</v>
      </c>
      <c r="F12" s="8">
        <v>0</v>
      </c>
      <c r="G12" s="8">
        <f t="shared" si="0"/>
        <v>0</v>
      </c>
      <c r="H12" s="9">
        <f t="shared" si="1"/>
        <v>0</v>
      </c>
      <c r="I12" s="8">
        <f t="shared" si="2"/>
        <v>0</v>
      </c>
      <c r="J12" s="9">
        <f t="shared" si="3"/>
        <v>0</v>
      </c>
      <c r="K12" s="8">
        <f t="shared" si="4"/>
        <v>0</v>
      </c>
      <c r="L12" s="9">
        <f t="shared" si="5"/>
        <v>0</v>
      </c>
      <c r="M12" s="13">
        <f t="shared" si="6"/>
        <v>0</v>
      </c>
      <c r="N12" s="13">
        <f t="shared" si="7"/>
        <v>0</v>
      </c>
      <c r="R12" s="8">
        <f>נוכחות!D10-נוכחות!C10</f>
        <v>0</v>
      </c>
      <c r="S12" s="9">
        <f t="shared" si="8"/>
        <v>0</v>
      </c>
      <c r="T12" s="8">
        <f>נוכחות!F10-נוכחות!E10</f>
        <v>0</v>
      </c>
      <c r="U12" s="9">
        <f t="shared" si="9"/>
        <v>0</v>
      </c>
      <c r="V12" s="8">
        <f t="shared" si="10"/>
        <v>0</v>
      </c>
      <c r="W12" s="9">
        <f t="shared" si="11"/>
        <v>0</v>
      </c>
      <c r="X12" s="13">
        <f t="shared" si="12"/>
        <v>0</v>
      </c>
      <c r="Y12" s="13">
        <f t="shared" si="13"/>
        <v>0</v>
      </c>
    </row>
    <row r="13" spans="1:25" x14ac:dyDescent="0.3">
      <c r="B13" s="7" t="s">
        <v>60</v>
      </c>
      <c r="C13" s="8">
        <v>0.375</v>
      </c>
      <c r="D13" s="8">
        <v>0.54166666666666663</v>
      </c>
      <c r="E13" s="8">
        <v>0.65625</v>
      </c>
      <c r="F13" s="8">
        <v>0.79166666666666663</v>
      </c>
      <c r="G13" s="8">
        <f t="shared" si="0"/>
        <v>0.16666666666666663</v>
      </c>
      <c r="H13" s="9">
        <f t="shared" si="1"/>
        <v>239.99999999999994</v>
      </c>
      <c r="I13" s="8">
        <f t="shared" si="2"/>
        <v>0.13541666666666663</v>
      </c>
      <c r="J13" s="9">
        <f t="shared" si="3"/>
        <v>194.99999999999994</v>
      </c>
      <c r="K13" s="8">
        <f t="shared" si="4"/>
        <v>0.30208333333333326</v>
      </c>
      <c r="L13" s="9">
        <f t="shared" si="5"/>
        <v>434.99999999999989</v>
      </c>
      <c r="M13" s="13">
        <f t="shared" si="6"/>
        <v>0.16666666666666663</v>
      </c>
      <c r="N13" s="13">
        <f t="shared" si="7"/>
        <v>0.13541666666666663</v>
      </c>
      <c r="R13" s="8">
        <f>נוכחות!D11-נוכחות!C11</f>
        <v>0.16666666666666663</v>
      </c>
      <c r="S13" s="9">
        <f t="shared" si="8"/>
        <v>239.99999999999994</v>
      </c>
      <c r="T13" s="8">
        <f>נוכחות!F11-נוכחות!E11</f>
        <v>0.13194444444444442</v>
      </c>
      <c r="U13" s="9">
        <f t="shared" si="9"/>
        <v>189.99999999999997</v>
      </c>
      <c r="V13" s="8">
        <f t="shared" si="10"/>
        <v>0.29861111111111105</v>
      </c>
      <c r="W13" s="9">
        <f t="shared" si="11"/>
        <v>429.99999999999989</v>
      </c>
      <c r="X13" s="13">
        <f t="shared" si="12"/>
        <v>0.16666666666666663</v>
      </c>
      <c r="Y13" s="13">
        <f t="shared" si="13"/>
        <v>0.13194444444444442</v>
      </c>
    </row>
    <row r="14" spans="1:25" x14ac:dyDescent="0.3">
      <c r="B14" s="7" t="s">
        <v>61</v>
      </c>
      <c r="C14" s="8">
        <v>0.375</v>
      </c>
      <c r="D14" s="8">
        <v>0.54166666666666663</v>
      </c>
      <c r="E14" s="8">
        <v>0.65625</v>
      </c>
      <c r="F14" s="8">
        <v>0.79166666666666663</v>
      </c>
      <c r="G14" s="8">
        <f t="shared" si="0"/>
        <v>0.16666666666666663</v>
      </c>
      <c r="H14" s="9">
        <f t="shared" si="1"/>
        <v>239.99999999999994</v>
      </c>
      <c r="I14" s="8">
        <f t="shared" si="2"/>
        <v>0.13541666666666663</v>
      </c>
      <c r="J14" s="9">
        <f t="shared" si="3"/>
        <v>194.99999999999994</v>
      </c>
      <c r="K14" s="8">
        <f t="shared" si="4"/>
        <v>0.30208333333333326</v>
      </c>
      <c r="L14" s="9">
        <f t="shared" si="5"/>
        <v>434.99999999999989</v>
      </c>
      <c r="M14" s="13">
        <f t="shared" si="6"/>
        <v>0.16666666666666663</v>
      </c>
      <c r="N14" s="13">
        <f t="shared" si="7"/>
        <v>0.13541666666666663</v>
      </c>
      <c r="R14" s="8">
        <f>נוכחות!D12-נוכחות!C12</f>
        <v>0.16666666666666663</v>
      </c>
      <c r="S14" s="9">
        <f t="shared" si="8"/>
        <v>239.99999999999994</v>
      </c>
      <c r="T14" s="8">
        <f>נוכחות!F12-נוכחות!E12</f>
        <v>0.13541666666666663</v>
      </c>
      <c r="U14" s="9">
        <f t="shared" si="9"/>
        <v>194.99999999999994</v>
      </c>
      <c r="V14" s="8">
        <f t="shared" si="10"/>
        <v>0.30208333333333326</v>
      </c>
      <c r="W14" s="9">
        <f t="shared" si="11"/>
        <v>434.99999999999989</v>
      </c>
      <c r="X14" s="13">
        <f t="shared" si="12"/>
        <v>0.16666666666666663</v>
      </c>
      <c r="Y14" s="13">
        <f t="shared" si="13"/>
        <v>0.13541666666666663</v>
      </c>
    </row>
    <row r="15" spans="1:25" x14ac:dyDescent="0.3">
      <c r="B15" s="7" t="s">
        <v>62</v>
      </c>
      <c r="C15" s="8">
        <v>0.375</v>
      </c>
      <c r="D15" s="8">
        <v>0.54166666666666663</v>
      </c>
      <c r="E15" s="8">
        <v>0.65625</v>
      </c>
      <c r="F15" s="8">
        <v>0.79166666666666663</v>
      </c>
      <c r="G15" s="8">
        <f t="shared" si="0"/>
        <v>0.16666666666666663</v>
      </c>
      <c r="H15" s="9">
        <f t="shared" si="1"/>
        <v>239.99999999999994</v>
      </c>
      <c r="I15" s="8">
        <f t="shared" si="2"/>
        <v>0.13541666666666663</v>
      </c>
      <c r="J15" s="9">
        <f t="shared" si="3"/>
        <v>194.99999999999994</v>
      </c>
      <c r="K15" s="8">
        <f t="shared" si="4"/>
        <v>0.30208333333333326</v>
      </c>
      <c r="L15" s="9">
        <f t="shared" si="5"/>
        <v>434.99999999999989</v>
      </c>
      <c r="M15" s="13">
        <f t="shared" si="6"/>
        <v>0.16666666666666663</v>
      </c>
      <c r="N15" s="13">
        <f t="shared" si="7"/>
        <v>0.13541666666666663</v>
      </c>
      <c r="R15" s="8">
        <f>נוכחות!D13-נוכחות!C13</f>
        <v>0.10069444444444436</v>
      </c>
      <c r="S15" s="9">
        <f t="shared" si="8"/>
        <v>144.99999999999989</v>
      </c>
      <c r="T15" s="8">
        <f>נוכחות!F13-נוכחות!E13</f>
        <v>0.13541666666666663</v>
      </c>
      <c r="U15" s="9">
        <f t="shared" si="9"/>
        <v>194.99999999999994</v>
      </c>
      <c r="V15" s="8">
        <f t="shared" si="10"/>
        <v>0.23611111111111099</v>
      </c>
      <c r="W15" s="9">
        <f t="shared" si="11"/>
        <v>339.99999999999983</v>
      </c>
      <c r="X15" s="13">
        <f t="shared" si="12"/>
        <v>0.10069444444444436</v>
      </c>
      <c r="Y15" s="13">
        <f t="shared" si="13"/>
        <v>0.13541666666666663</v>
      </c>
    </row>
    <row r="16" spans="1:25" x14ac:dyDescent="0.3">
      <c r="B16" s="7" t="s">
        <v>63</v>
      </c>
      <c r="C16" s="8">
        <v>0.375</v>
      </c>
      <c r="D16" s="8">
        <v>0.54166666666666663</v>
      </c>
      <c r="E16" s="8">
        <v>0.65625</v>
      </c>
      <c r="F16" s="8">
        <v>0.79166666666666663</v>
      </c>
      <c r="G16" s="8">
        <f t="shared" si="0"/>
        <v>0.16666666666666663</v>
      </c>
      <c r="H16" s="9">
        <f t="shared" si="1"/>
        <v>239.99999999999994</v>
      </c>
      <c r="I16" s="8">
        <f t="shared" si="2"/>
        <v>0.13541666666666663</v>
      </c>
      <c r="J16" s="9">
        <f t="shared" si="3"/>
        <v>194.99999999999994</v>
      </c>
      <c r="K16" s="8">
        <f t="shared" si="4"/>
        <v>0.30208333333333326</v>
      </c>
      <c r="L16" s="9">
        <f t="shared" si="5"/>
        <v>434.99999999999989</v>
      </c>
      <c r="M16" s="13">
        <f t="shared" si="6"/>
        <v>0.16666666666666663</v>
      </c>
      <c r="N16" s="13">
        <f t="shared" si="7"/>
        <v>0.13541666666666663</v>
      </c>
      <c r="R16" s="8">
        <f>נוכחות!D14-נוכחות!C14</f>
        <v>0.16666666666666663</v>
      </c>
      <c r="S16" s="9">
        <f t="shared" si="8"/>
        <v>239.99999999999994</v>
      </c>
      <c r="T16" s="8">
        <f>נוכחות!F14-נוכחות!E14</f>
        <v>0.13541666666666663</v>
      </c>
      <c r="U16" s="9">
        <f t="shared" si="9"/>
        <v>194.99999999999994</v>
      </c>
      <c r="V16" s="8">
        <f t="shared" si="10"/>
        <v>0.30208333333333326</v>
      </c>
      <c r="W16" s="9">
        <f t="shared" si="11"/>
        <v>434.99999999999989</v>
      </c>
      <c r="X16" s="13">
        <f t="shared" si="12"/>
        <v>0.16666666666666663</v>
      </c>
      <c r="Y16" s="13">
        <f t="shared" si="13"/>
        <v>0.13541666666666663</v>
      </c>
    </row>
    <row r="17" spans="2:25" x14ac:dyDescent="0.3">
      <c r="B17" s="7" t="s">
        <v>64</v>
      </c>
      <c r="C17" s="8">
        <v>0.375</v>
      </c>
      <c r="D17" s="8">
        <v>0.54166666666666663</v>
      </c>
      <c r="E17" s="8">
        <v>0.65625</v>
      </c>
      <c r="F17" s="8">
        <v>0.79166666666666663</v>
      </c>
      <c r="G17" s="8">
        <f t="shared" si="0"/>
        <v>0.16666666666666663</v>
      </c>
      <c r="H17" s="9">
        <f t="shared" si="1"/>
        <v>239.99999999999994</v>
      </c>
      <c r="I17" s="8">
        <f t="shared" si="2"/>
        <v>0.13541666666666663</v>
      </c>
      <c r="J17" s="9">
        <f t="shared" si="3"/>
        <v>194.99999999999994</v>
      </c>
      <c r="K17" s="8">
        <f t="shared" si="4"/>
        <v>0.30208333333333326</v>
      </c>
      <c r="L17" s="9">
        <f t="shared" si="5"/>
        <v>434.99999999999989</v>
      </c>
      <c r="M17" s="13">
        <f t="shared" si="6"/>
        <v>0.16666666666666663</v>
      </c>
      <c r="N17" s="13">
        <f t="shared" si="7"/>
        <v>0.13541666666666663</v>
      </c>
      <c r="R17" s="8">
        <f>נוכחות!D15-נוכחות!C15</f>
        <v>0</v>
      </c>
      <c r="S17" s="9">
        <f t="shared" si="8"/>
        <v>0</v>
      </c>
      <c r="T17" s="8">
        <f>נוכחות!F15-נוכחות!E15</f>
        <v>0</v>
      </c>
      <c r="U17" s="9">
        <f t="shared" si="9"/>
        <v>0</v>
      </c>
      <c r="V17" s="8">
        <f t="shared" si="10"/>
        <v>0</v>
      </c>
      <c r="W17" s="9">
        <f t="shared" si="11"/>
        <v>0</v>
      </c>
      <c r="X17" s="13">
        <f t="shared" si="12"/>
        <v>0</v>
      </c>
      <c r="Y17" s="13">
        <f t="shared" si="13"/>
        <v>0</v>
      </c>
    </row>
    <row r="18" spans="2:25" x14ac:dyDescent="0.3">
      <c r="B18" s="7" t="s">
        <v>65</v>
      </c>
      <c r="C18" s="8">
        <v>0</v>
      </c>
      <c r="D18" s="8">
        <v>0</v>
      </c>
      <c r="E18" s="8">
        <v>0</v>
      </c>
      <c r="F18" s="8">
        <v>0</v>
      </c>
      <c r="G18" s="8">
        <f t="shared" ref="G18:G19" si="14">D18-C18</f>
        <v>0</v>
      </c>
      <c r="H18" s="9">
        <f t="shared" si="1"/>
        <v>0</v>
      </c>
      <c r="I18" s="8">
        <f t="shared" si="2"/>
        <v>0</v>
      </c>
      <c r="J18" s="9">
        <f t="shared" si="3"/>
        <v>0</v>
      </c>
      <c r="K18" s="8">
        <f t="shared" si="4"/>
        <v>0</v>
      </c>
      <c r="L18" s="9">
        <f t="shared" si="5"/>
        <v>0</v>
      </c>
      <c r="M18" s="13">
        <f t="shared" si="6"/>
        <v>0</v>
      </c>
      <c r="N18" s="13">
        <f t="shared" si="7"/>
        <v>0</v>
      </c>
      <c r="R18" s="8">
        <f>נוכחות!D16-נוכחות!C16</f>
        <v>0</v>
      </c>
      <c r="S18" s="9">
        <f t="shared" si="8"/>
        <v>0</v>
      </c>
      <c r="T18" s="8">
        <f>נוכחות!F16-נוכחות!E16</f>
        <v>0</v>
      </c>
      <c r="U18" s="9">
        <f t="shared" si="9"/>
        <v>0</v>
      </c>
      <c r="V18" s="8">
        <f t="shared" si="10"/>
        <v>0</v>
      </c>
      <c r="W18" s="9">
        <f t="shared" si="11"/>
        <v>0</v>
      </c>
      <c r="X18" s="13">
        <f t="shared" si="12"/>
        <v>0</v>
      </c>
      <c r="Y18" s="13">
        <f t="shared" si="13"/>
        <v>0</v>
      </c>
    </row>
    <row r="19" spans="2:25" x14ac:dyDescent="0.3">
      <c r="B19" s="7" t="s">
        <v>81</v>
      </c>
      <c r="C19" s="8">
        <v>0</v>
      </c>
      <c r="D19" s="8">
        <v>0</v>
      </c>
      <c r="E19" s="8">
        <v>0</v>
      </c>
      <c r="F19" s="8">
        <v>0</v>
      </c>
      <c r="G19" s="8">
        <f t="shared" si="14"/>
        <v>0</v>
      </c>
      <c r="H19" s="9">
        <f t="shared" si="1"/>
        <v>0</v>
      </c>
      <c r="I19" s="8">
        <f t="shared" si="2"/>
        <v>0</v>
      </c>
      <c r="J19" s="9">
        <f t="shared" si="3"/>
        <v>0</v>
      </c>
      <c r="K19" s="8">
        <f t="shared" si="4"/>
        <v>0</v>
      </c>
      <c r="L19" s="9">
        <f t="shared" si="5"/>
        <v>0</v>
      </c>
      <c r="M19" s="13">
        <f t="shared" si="6"/>
        <v>0</v>
      </c>
      <c r="N19" s="13">
        <f t="shared" si="7"/>
        <v>0</v>
      </c>
      <c r="R19" s="8">
        <f>נוכחות!D17-נוכחות!C17</f>
        <v>0</v>
      </c>
      <c r="S19" s="9">
        <f t="shared" si="8"/>
        <v>0</v>
      </c>
      <c r="T19" s="8">
        <f>נוכחות!F17-נוכחות!E17</f>
        <v>0</v>
      </c>
      <c r="U19" s="9">
        <f t="shared" si="9"/>
        <v>0</v>
      </c>
      <c r="V19" s="8">
        <f t="shared" si="10"/>
        <v>0</v>
      </c>
      <c r="W19" s="9">
        <f t="shared" si="11"/>
        <v>0</v>
      </c>
      <c r="X19" s="13">
        <f t="shared" si="12"/>
        <v>0</v>
      </c>
      <c r="Y19" s="13">
        <f t="shared" si="13"/>
        <v>0</v>
      </c>
    </row>
    <row r="20" spans="2:25" x14ac:dyDescent="0.3">
      <c r="B20" s="7" t="s">
        <v>66</v>
      </c>
      <c r="C20" s="8">
        <v>0.375</v>
      </c>
      <c r="D20" s="8">
        <v>0.54166666666666663</v>
      </c>
      <c r="E20" s="8">
        <v>0.65625</v>
      </c>
      <c r="F20" s="8">
        <v>0.79166666666666663</v>
      </c>
      <c r="G20" s="8">
        <f t="shared" si="0"/>
        <v>0.16666666666666663</v>
      </c>
      <c r="H20" s="9">
        <f t="shared" si="1"/>
        <v>239.99999999999994</v>
      </c>
      <c r="I20" s="8">
        <f t="shared" si="2"/>
        <v>0.13541666666666663</v>
      </c>
      <c r="J20" s="9">
        <f t="shared" si="3"/>
        <v>194.99999999999994</v>
      </c>
      <c r="K20" s="8">
        <f t="shared" si="4"/>
        <v>0.30208333333333326</v>
      </c>
      <c r="L20" s="9">
        <f t="shared" si="5"/>
        <v>434.99999999999989</v>
      </c>
      <c r="M20" s="13">
        <f t="shared" si="6"/>
        <v>0.16666666666666663</v>
      </c>
      <c r="N20" s="13">
        <f t="shared" si="7"/>
        <v>0.13541666666666663</v>
      </c>
      <c r="R20" s="8">
        <f>נוכחות!D18-נוכחות!C18</f>
        <v>0</v>
      </c>
      <c r="S20" s="9">
        <f t="shared" si="8"/>
        <v>0</v>
      </c>
      <c r="T20" s="8">
        <f>נוכחות!F18-נוכחות!E18</f>
        <v>0</v>
      </c>
      <c r="U20" s="9">
        <f t="shared" si="9"/>
        <v>0</v>
      </c>
      <c r="V20" s="8">
        <f t="shared" si="10"/>
        <v>0</v>
      </c>
      <c r="W20" s="9">
        <f t="shared" si="11"/>
        <v>0</v>
      </c>
      <c r="X20" s="13">
        <f t="shared" si="12"/>
        <v>0</v>
      </c>
      <c r="Y20" s="13">
        <f t="shared" si="13"/>
        <v>0</v>
      </c>
    </row>
    <row r="21" spans="2:25" x14ac:dyDescent="0.3">
      <c r="B21" s="7" t="s">
        <v>67</v>
      </c>
      <c r="C21" s="8">
        <v>0.375</v>
      </c>
      <c r="D21" s="8">
        <v>0.54166666666666663</v>
      </c>
      <c r="E21" s="8">
        <v>0.65625</v>
      </c>
      <c r="F21" s="8">
        <v>0.79166666666666663</v>
      </c>
      <c r="G21" s="8">
        <f t="shared" si="0"/>
        <v>0.16666666666666663</v>
      </c>
      <c r="H21" s="9">
        <f t="shared" si="1"/>
        <v>239.99999999999994</v>
      </c>
      <c r="I21" s="8">
        <f t="shared" si="2"/>
        <v>0.13541666666666663</v>
      </c>
      <c r="J21" s="9">
        <f t="shared" si="3"/>
        <v>194.99999999999994</v>
      </c>
      <c r="K21" s="8">
        <f t="shared" si="4"/>
        <v>0.30208333333333326</v>
      </c>
      <c r="L21" s="9">
        <f t="shared" si="5"/>
        <v>434.99999999999989</v>
      </c>
      <c r="M21" s="13">
        <f t="shared" si="6"/>
        <v>0.16666666666666663</v>
      </c>
      <c r="N21" s="13">
        <f t="shared" si="7"/>
        <v>0.13541666666666663</v>
      </c>
      <c r="R21" s="8">
        <f>נוכחות!D19-נוכחות!C19</f>
        <v>0</v>
      </c>
      <c r="S21" s="9">
        <f t="shared" si="8"/>
        <v>0</v>
      </c>
      <c r="T21" s="8">
        <f>נוכחות!F19-נוכחות!E19</f>
        <v>0</v>
      </c>
      <c r="U21" s="9">
        <f t="shared" si="9"/>
        <v>0</v>
      </c>
      <c r="V21" s="8">
        <f t="shared" si="10"/>
        <v>0</v>
      </c>
      <c r="W21" s="9">
        <f t="shared" si="11"/>
        <v>0</v>
      </c>
      <c r="X21" s="13">
        <f t="shared" si="12"/>
        <v>0</v>
      </c>
      <c r="Y21" s="13">
        <f t="shared" si="13"/>
        <v>0</v>
      </c>
    </row>
    <row r="22" spans="2:25" x14ac:dyDescent="0.3">
      <c r="B22" s="7" t="s">
        <v>68</v>
      </c>
      <c r="C22" s="8">
        <v>0.375</v>
      </c>
      <c r="D22" s="8">
        <v>0.54166666666666663</v>
      </c>
      <c r="E22" s="8">
        <v>0.65625</v>
      </c>
      <c r="F22" s="8">
        <v>0.79166666666666663</v>
      </c>
      <c r="G22" s="8">
        <f t="shared" si="0"/>
        <v>0.16666666666666663</v>
      </c>
      <c r="H22" s="9">
        <f t="shared" si="1"/>
        <v>239.99999999999994</v>
      </c>
      <c r="I22" s="8">
        <f t="shared" si="2"/>
        <v>0.13541666666666663</v>
      </c>
      <c r="J22" s="9">
        <f t="shared" si="3"/>
        <v>194.99999999999994</v>
      </c>
      <c r="K22" s="8">
        <f t="shared" si="4"/>
        <v>0.30208333333333326</v>
      </c>
      <c r="L22" s="9">
        <f t="shared" si="5"/>
        <v>434.99999999999989</v>
      </c>
      <c r="M22" s="13">
        <f t="shared" si="6"/>
        <v>0.16666666666666663</v>
      </c>
      <c r="N22" s="13">
        <f t="shared" si="7"/>
        <v>0.13541666666666663</v>
      </c>
      <c r="R22" s="8">
        <f>נוכחות!D20-נוכחות!C20</f>
        <v>0</v>
      </c>
      <c r="S22" s="9">
        <f t="shared" si="8"/>
        <v>0</v>
      </c>
      <c r="T22" s="8">
        <f>נוכחות!F20-נוכחות!E20</f>
        <v>0</v>
      </c>
      <c r="U22" s="9">
        <f t="shared" si="9"/>
        <v>0</v>
      </c>
      <c r="V22" s="8">
        <f t="shared" si="10"/>
        <v>0</v>
      </c>
      <c r="W22" s="9">
        <f t="shared" si="11"/>
        <v>0</v>
      </c>
      <c r="X22" s="13">
        <f t="shared" si="12"/>
        <v>0</v>
      </c>
      <c r="Y22" s="13">
        <f t="shared" si="13"/>
        <v>0</v>
      </c>
    </row>
    <row r="23" spans="2:25" x14ac:dyDescent="0.3">
      <c r="B23" s="7" t="s">
        <v>69</v>
      </c>
      <c r="C23" s="8">
        <v>0.375</v>
      </c>
      <c r="D23" s="8">
        <v>0.54166666666666663</v>
      </c>
      <c r="E23" s="8">
        <v>0.65625</v>
      </c>
      <c r="F23" s="8">
        <v>0.79166666666666663</v>
      </c>
      <c r="G23" s="8">
        <f t="shared" si="0"/>
        <v>0.16666666666666663</v>
      </c>
      <c r="H23" s="9">
        <f t="shared" si="1"/>
        <v>239.99999999999994</v>
      </c>
      <c r="I23" s="8">
        <f t="shared" si="2"/>
        <v>0.13541666666666663</v>
      </c>
      <c r="J23" s="9">
        <f t="shared" si="3"/>
        <v>194.99999999999994</v>
      </c>
      <c r="K23" s="8">
        <f t="shared" si="4"/>
        <v>0.30208333333333326</v>
      </c>
      <c r="L23" s="9">
        <f t="shared" si="5"/>
        <v>434.99999999999989</v>
      </c>
      <c r="M23" s="13">
        <f t="shared" si="6"/>
        <v>0.16666666666666663</v>
      </c>
      <c r="N23" s="13">
        <f t="shared" si="7"/>
        <v>0.13541666666666663</v>
      </c>
      <c r="R23" s="8">
        <f>נוכחות!D21-נוכחות!C21</f>
        <v>0</v>
      </c>
      <c r="S23" s="9">
        <f t="shared" si="8"/>
        <v>0</v>
      </c>
      <c r="T23" s="8">
        <f>נוכחות!F21-נוכחות!E21</f>
        <v>0</v>
      </c>
      <c r="U23" s="9">
        <f t="shared" si="9"/>
        <v>0</v>
      </c>
      <c r="V23" s="8">
        <f t="shared" si="10"/>
        <v>0</v>
      </c>
      <c r="W23" s="9">
        <f t="shared" si="11"/>
        <v>0</v>
      </c>
      <c r="X23" s="13">
        <f t="shared" si="12"/>
        <v>0</v>
      </c>
      <c r="Y23" s="13">
        <f t="shared" si="13"/>
        <v>0</v>
      </c>
    </row>
    <row r="24" spans="2:25" x14ac:dyDescent="0.3">
      <c r="B24" s="7" t="s">
        <v>70</v>
      </c>
      <c r="C24" s="8">
        <v>0.375</v>
      </c>
      <c r="D24" s="8">
        <v>0.54166666666666663</v>
      </c>
      <c r="E24" s="8">
        <v>0.65625</v>
      </c>
      <c r="F24" s="8">
        <v>0.79166666666666663</v>
      </c>
      <c r="G24" s="8">
        <f t="shared" si="0"/>
        <v>0.16666666666666663</v>
      </c>
      <c r="H24" s="9">
        <f t="shared" si="1"/>
        <v>239.99999999999994</v>
      </c>
      <c r="I24" s="8">
        <f t="shared" si="2"/>
        <v>0.13541666666666663</v>
      </c>
      <c r="J24" s="9">
        <f t="shared" si="3"/>
        <v>194.99999999999994</v>
      </c>
      <c r="K24" s="8">
        <f t="shared" si="4"/>
        <v>0.30208333333333326</v>
      </c>
      <c r="L24" s="9">
        <f t="shared" si="5"/>
        <v>434.99999999999989</v>
      </c>
      <c r="M24" s="13">
        <f t="shared" si="6"/>
        <v>0.16666666666666663</v>
      </c>
      <c r="N24" s="13">
        <f t="shared" si="7"/>
        <v>0.13541666666666663</v>
      </c>
      <c r="R24" s="8">
        <f>נוכחות!D22-נוכחות!C22</f>
        <v>0</v>
      </c>
      <c r="S24" s="9">
        <f t="shared" si="8"/>
        <v>0</v>
      </c>
      <c r="T24" s="8">
        <f>נוכחות!F22-נוכחות!E22</f>
        <v>0</v>
      </c>
      <c r="U24" s="9">
        <f t="shared" si="9"/>
        <v>0</v>
      </c>
      <c r="V24" s="8">
        <f t="shared" si="10"/>
        <v>0</v>
      </c>
      <c r="W24" s="9">
        <f t="shared" si="11"/>
        <v>0</v>
      </c>
      <c r="X24" s="13">
        <f t="shared" si="12"/>
        <v>0</v>
      </c>
      <c r="Y24" s="13">
        <f t="shared" si="13"/>
        <v>0</v>
      </c>
    </row>
    <row r="25" spans="2:25" x14ac:dyDescent="0.3">
      <c r="B25" s="7" t="s">
        <v>71</v>
      </c>
      <c r="C25" s="8">
        <v>0</v>
      </c>
      <c r="D25" s="8">
        <v>0</v>
      </c>
      <c r="E25" s="8">
        <v>0</v>
      </c>
      <c r="F25" s="8">
        <v>0</v>
      </c>
      <c r="G25" s="8">
        <f t="shared" ref="G25:G26" si="15">D25-C25</f>
        <v>0</v>
      </c>
      <c r="H25" s="9">
        <f t="shared" si="1"/>
        <v>0</v>
      </c>
      <c r="I25" s="8">
        <f t="shared" si="2"/>
        <v>0</v>
      </c>
      <c r="J25" s="9">
        <f t="shared" si="3"/>
        <v>0</v>
      </c>
      <c r="K25" s="8">
        <f t="shared" si="4"/>
        <v>0</v>
      </c>
      <c r="L25" s="9">
        <f t="shared" si="5"/>
        <v>0</v>
      </c>
      <c r="M25" s="13">
        <f t="shared" si="6"/>
        <v>0</v>
      </c>
      <c r="N25" s="13">
        <f t="shared" si="7"/>
        <v>0</v>
      </c>
      <c r="R25" s="8">
        <f>נוכחות!D23-נוכחות!C23</f>
        <v>0</v>
      </c>
      <c r="S25" s="9">
        <f t="shared" si="8"/>
        <v>0</v>
      </c>
      <c r="T25" s="8">
        <f>נוכחות!F23-נוכחות!E23</f>
        <v>0</v>
      </c>
      <c r="U25" s="9">
        <f t="shared" si="9"/>
        <v>0</v>
      </c>
      <c r="V25" s="8">
        <f t="shared" si="10"/>
        <v>0</v>
      </c>
      <c r="W25" s="9">
        <f t="shared" si="11"/>
        <v>0</v>
      </c>
      <c r="X25" s="13">
        <f t="shared" si="12"/>
        <v>0</v>
      </c>
      <c r="Y25" s="13">
        <f t="shared" si="13"/>
        <v>0</v>
      </c>
    </row>
    <row r="26" spans="2:25" x14ac:dyDescent="0.3">
      <c r="B26" s="7" t="s">
        <v>82</v>
      </c>
      <c r="C26" s="8">
        <v>0</v>
      </c>
      <c r="D26" s="8">
        <v>0</v>
      </c>
      <c r="E26" s="8">
        <v>0</v>
      </c>
      <c r="F26" s="8">
        <v>0</v>
      </c>
      <c r="G26" s="8">
        <f t="shared" si="15"/>
        <v>0</v>
      </c>
      <c r="H26" s="9">
        <f t="shared" si="1"/>
        <v>0</v>
      </c>
      <c r="I26" s="8">
        <f t="shared" si="2"/>
        <v>0</v>
      </c>
      <c r="J26" s="9">
        <f t="shared" si="3"/>
        <v>0</v>
      </c>
      <c r="K26" s="8">
        <f t="shared" si="4"/>
        <v>0</v>
      </c>
      <c r="L26" s="9">
        <f t="shared" si="5"/>
        <v>0</v>
      </c>
      <c r="M26" s="13">
        <f t="shared" si="6"/>
        <v>0</v>
      </c>
      <c r="N26" s="13">
        <f t="shared" si="7"/>
        <v>0</v>
      </c>
      <c r="R26" s="8">
        <f>נוכחות!D24-נוכחות!C24</f>
        <v>0</v>
      </c>
      <c r="S26" s="9">
        <f t="shared" si="8"/>
        <v>0</v>
      </c>
      <c r="T26" s="8">
        <f>נוכחות!F24-נוכחות!E24</f>
        <v>0</v>
      </c>
      <c r="U26" s="9">
        <f t="shared" si="9"/>
        <v>0</v>
      </c>
      <c r="V26" s="8">
        <f t="shared" si="10"/>
        <v>0</v>
      </c>
      <c r="W26" s="9">
        <f t="shared" si="11"/>
        <v>0</v>
      </c>
      <c r="X26" s="13">
        <f t="shared" si="12"/>
        <v>0</v>
      </c>
      <c r="Y26" s="13">
        <f t="shared" si="13"/>
        <v>0</v>
      </c>
    </row>
    <row r="27" spans="2:25" x14ac:dyDescent="0.3">
      <c r="B27" s="7" t="s">
        <v>72</v>
      </c>
      <c r="C27" s="8">
        <v>0.375</v>
      </c>
      <c r="D27" s="8">
        <v>0.54166666666666663</v>
      </c>
      <c r="E27" s="8">
        <v>0.65625</v>
      </c>
      <c r="F27" s="8">
        <v>0.79166666666666663</v>
      </c>
      <c r="G27" s="8">
        <f t="shared" si="0"/>
        <v>0.16666666666666663</v>
      </c>
      <c r="H27" s="9">
        <f t="shared" si="1"/>
        <v>239.99999999999994</v>
      </c>
      <c r="I27" s="8">
        <f t="shared" si="2"/>
        <v>0.13541666666666663</v>
      </c>
      <c r="J27" s="9">
        <f t="shared" si="3"/>
        <v>194.99999999999994</v>
      </c>
      <c r="K27" s="8">
        <f t="shared" si="4"/>
        <v>0.30208333333333326</v>
      </c>
      <c r="L27" s="9">
        <f t="shared" si="5"/>
        <v>434.99999999999989</v>
      </c>
      <c r="M27" s="13">
        <f t="shared" si="6"/>
        <v>0.16666666666666663</v>
      </c>
      <c r="N27" s="13">
        <f t="shared" si="7"/>
        <v>0.13541666666666663</v>
      </c>
      <c r="R27" s="8">
        <f>נוכחות!D25-נוכחות!C25</f>
        <v>0</v>
      </c>
      <c r="S27" s="9">
        <f t="shared" si="8"/>
        <v>0</v>
      </c>
      <c r="T27" s="8">
        <f>נוכחות!F25-נוכחות!E25</f>
        <v>0</v>
      </c>
      <c r="U27" s="9">
        <f t="shared" si="9"/>
        <v>0</v>
      </c>
      <c r="V27" s="8">
        <f t="shared" si="10"/>
        <v>0</v>
      </c>
      <c r="W27" s="9">
        <f t="shared" si="11"/>
        <v>0</v>
      </c>
      <c r="X27" s="13">
        <f t="shared" si="12"/>
        <v>0</v>
      </c>
      <c r="Y27" s="13">
        <f t="shared" si="13"/>
        <v>0</v>
      </c>
    </row>
    <row r="28" spans="2:25" x14ac:dyDescent="0.3">
      <c r="B28" s="7" t="s">
        <v>73</v>
      </c>
      <c r="C28" s="8">
        <v>0.375</v>
      </c>
      <c r="D28" s="8">
        <v>0.54166666666666663</v>
      </c>
      <c r="E28" s="8">
        <v>0.65625</v>
      </c>
      <c r="F28" s="8">
        <v>0.79166666666666663</v>
      </c>
      <c r="G28" s="8">
        <f t="shared" si="0"/>
        <v>0.16666666666666663</v>
      </c>
      <c r="H28" s="9">
        <f t="shared" si="1"/>
        <v>239.99999999999994</v>
      </c>
      <c r="I28" s="8">
        <f t="shared" si="2"/>
        <v>0.13541666666666663</v>
      </c>
      <c r="J28" s="9">
        <f t="shared" si="3"/>
        <v>194.99999999999994</v>
      </c>
      <c r="K28" s="8">
        <f t="shared" si="4"/>
        <v>0.30208333333333326</v>
      </c>
      <c r="L28" s="9">
        <f t="shared" si="5"/>
        <v>434.99999999999989</v>
      </c>
      <c r="M28" s="13">
        <f t="shared" si="6"/>
        <v>0.16666666666666663</v>
      </c>
      <c r="N28" s="13">
        <f t="shared" si="7"/>
        <v>0.13541666666666663</v>
      </c>
      <c r="R28" s="8">
        <f>נוכחות!D26-נוכחות!C26</f>
        <v>0</v>
      </c>
      <c r="S28" s="9">
        <f t="shared" si="8"/>
        <v>0</v>
      </c>
      <c r="T28" s="8">
        <f>נוכחות!F26-נוכחות!E26</f>
        <v>0</v>
      </c>
      <c r="U28" s="9">
        <f t="shared" si="9"/>
        <v>0</v>
      </c>
      <c r="V28" s="8">
        <f t="shared" si="10"/>
        <v>0</v>
      </c>
      <c r="W28" s="9">
        <f t="shared" si="11"/>
        <v>0</v>
      </c>
      <c r="X28" s="13">
        <f t="shared" si="12"/>
        <v>0</v>
      </c>
      <c r="Y28" s="13">
        <f t="shared" si="13"/>
        <v>0</v>
      </c>
    </row>
    <row r="29" spans="2:25" x14ac:dyDescent="0.3">
      <c r="B29" s="7" t="s">
        <v>74</v>
      </c>
      <c r="C29" s="8">
        <v>0.375</v>
      </c>
      <c r="D29" s="8">
        <v>0.54166666666666663</v>
      </c>
      <c r="E29" s="8">
        <v>0.65625</v>
      </c>
      <c r="F29" s="8">
        <v>0.79166666666666663</v>
      </c>
      <c r="G29" s="8">
        <f t="shared" si="0"/>
        <v>0.16666666666666663</v>
      </c>
      <c r="H29" s="9">
        <f t="shared" si="1"/>
        <v>239.99999999999994</v>
      </c>
      <c r="I29" s="8">
        <f t="shared" si="2"/>
        <v>0.13541666666666663</v>
      </c>
      <c r="J29" s="9">
        <f t="shared" si="3"/>
        <v>194.99999999999994</v>
      </c>
      <c r="K29" s="8">
        <f t="shared" si="4"/>
        <v>0.30208333333333326</v>
      </c>
      <c r="L29" s="9">
        <f t="shared" si="5"/>
        <v>434.99999999999989</v>
      </c>
      <c r="M29" s="13">
        <f t="shared" si="6"/>
        <v>0.16666666666666663</v>
      </c>
      <c r="N29" s="13">
        <f t="shared" si="7"/>
        <v>0.13541666666666663</v>
      </c>
      <c r="R29" s="8">
        <f>נוכחות!D27-נוכחות!C27</f>
        <v>0</v>
      </c>
      <c r="S29" s="9">
        <f t="shared" si="8"/>
        <v>0</v>
      </c>
      <c r="T29" s="8">
        <f>נוכחות!F27-נוכחות!E27</f>
        <v>0</v>
      </c>
      <c r="U29" s="9">
        <f t="shared" si="9"/>
        <v>0</v>
      </c>
      <c r="V29" s="8">
        <f t="shared" si="10"/>
        <v>0</v>
      </c>
      <c r="W29" s="9">
        <f t="shared" si="11"/>
        <v>0</v>
      </c>
      <c r="X29" s="13">
        <f t="shared" si="12"/>
        <v>0</v>
      </c>
      <c r="Y29" s="13">
        <f t="shared" si="13"/>
        <v>0</v>
      </c>
    </row>
    <row r="30" spans="2:25" x14ac:dyDescent="0.3">
      <c r="B30" s="7" t="s">
        <v>75</v>
      </c>
      <c r="C30" s="8">
        <v>0.375</v>
      </c>
      <c r="D30" s="8">
        <v>0.54166666666666663</v>
      </c>
      <c r="E30" s="10">
        <v>0.5625</v>
      </c>
      <c r="F30" s="10">
        <v>0.64583333333333337</v>
      </c>
      <c r="G30" s="8">
        <f t="shared" si="0"/>
        <v>0.16666666666666663</v>
      </c>
      <c r="H30" s="9">
        <f t="shared" si="1"/>
        <v>239.99999999999994</v>
      </c>
      <c r="I30" s="8">
        <f t="shared" si="2"/>
        <v>8.333333333333337E-2</v>
      </c>
      <c r="J30" s="9">
        <f t="shared" si="3"/>
        <v>120.00000000000006</v>
      </c>
      <c r="K30" s="8">
        <f t="shared" si="4"/>
        <v>0.25</v>
      </c>
      <c r="L30" s="9">
        <f t="shared" si="5"/>
        <v>360</v>
      </c>
      <c r="M30" s="13">
        <f t="shared" si="6"/>
        <v>0.16666666666666663</v>
      </c>
      <c r="N30" s="13">
        <f t="shared" si="7"/>
        <v>8.333333333333337E-2</v>
      </c>
      <c r="R30" s="8">
        <f>נוכחות!D28-נוכחות!C28</f>
        <v>0</v>
      </c>
      <c r="S30" s="9">
        <f t="shared" si="8"/>
        <v>0</v>
      </c>
      <c r="T30" s="8">
        <f>נוכחות!F28-נוכחות!E28</f>
        <v>0</v>
      </c>
      <c r="U30" s="9">
        <f t="shared" si="9"/>
        <v>0</v>
      </c>
      <c r="V30" s="8">
        <f t="shared" si="10"/>
        <v>0</v>
      </c>
      <c r="W30" s="9">
        <f t="shared" si="11"/>
        <v>0</v>
      </c>
      <c r="X30" s="13">
        <f t="shared" si="12"/>
        <v>0</v>
      </c>
      <c r="Y30" s="13">
        <f t="shared" si="13"/>
        <v>0</v>
      </c>
    </row>
    <row r="31" spans="2:25" x14ac:dyDescent="0.3">
      <c r="B31" s="7" t="s">
        <v>76</v>
      </c>
      <c r="C31" s="8">
        <v>0.375</v>
      </c>
      <c r="D31" s="8">
        <v>0.54166666666666663</v>
      </c>
      <c r="E31" s="10">
        <v>0.5625</v>
      </c>
      <c r="F31" s="10">
        <v>0.64583333333333337</v>
      </c>
      <c r="G31" s="8">
        <f t="shared" si="0"/>
        <v>0.16666666666666663</v>
      </c>
      <c r="H31" s="9">
        <f t="shared" si="1"/>
        <v>239.99999999999994</v>
      </c>
      <c r="I31" s="8">
        <f t="shared" si="2"/>
        <v>8.333333333333337E-2</v>
      </c>
      <c r="J31" s="9">
        <f t="shared" si="3"/>
        <v>120.00000000000006</v>
      </c>
      <c r="K31" s="8">
        <f t="shared" si="4"/>
        <v>0.25</v>
      </c>
      <c r="L31" s="9">
        <f t="shared" si="5"/>
        <v>360</v>
      </c>
      <c r="M31" s="13">
        <f t="shared" si="6"/>
        <v>0.16666666666666663</v>
      </c>
      <c r="N31" s="13">
        <f t="shared" si="7"/>
        <v>8.333333333333337E-2</v>
      </c>
      <c r="R31" s="8">
        <f>נוכחות!D29-נוכחות!C29</f>
        <v>0</v>
      </c>
      <c r="S31" s="9">
        <f t="shared" si="8"/>
        <v>0</v>
      </c>
      <c r="T31" s="8">
        <f>נוכחות!F29-נוכחות!E29</f>
        <v>0</v>
      </c>
      <c r="U31" s="9">
        <f t="shared" si="9"/>
        <v>0</v>
      </c>
      <c r="V31" s="8">
        <f t="shared" si="10"/>
        <v>0</v>
      </c>
      <c r="W31" s="9">
        <f t="shared" si="11"/>
        <v>0</v>
      </c>
      <c r="X31" s="13">
        <f t="shared" si="12"/>
        <v>0</v>
      </c>
      <c r="Y31" s="13">
        <f t="shared" si="13"/>
        <v>0</v>
      </c>
    </row>
    <row r="32" spans="2:25" x14ac:dyDescent="0.3">
      <c r="B32" s="7" t="s">
        <v>77</v>
      </c>
      <c r="C32" s="8">
        <v>0</v>
      </c>
      <c r="D32" s="8">
        <v>0</v>
      </c>
      <c r="E32" s="8">
        <v>0</v>
      </c>
      <c r="F32" s="8">
        <v>0</v>
      </c>
      <c r="G32" s="8">
        <f t="shared" ref="G32:G33" si="16">D32-C32</f>
        <v>0</v>
      </c>
      <c r="H32" s="9">
        <f t="shared" si="1"/>
        <v>0</v>
      </c>
      <c r="I32" s="8">
        <f t="shared" si="2"/>
        <v>0</v>
      </c>
      <c r="J32" s="9">
        <f t="shared" si="3"/>
        <v>0</v>
      </c>
      <c r="K32" s="8">
        <f t="shared" si="4"/>
        <v>0</v>
      </c>
      <c r="L32" s="9">
        <f t="shared" si="5"/>
        <v>0</v>
      </c>
      <c r="M32" s="13">
        <f t="shared" si="6"/>
        <v>0</v>
      </c>
      <c r="N32" s="13">
        <f t="shared" si="7"/>
        <v>0</v>
      </c>
      <c r="R32" s="8">
        <f>נוכחות!D30-נוכחות!C30</f>
        <v>0</v>
      </c>
      <c r="S32" s="9">
        <f t="shared" si="8"/>
        <v>0</v>
      </c>
      <c r="T32" s="8">
        <f>נוכחות!F30-נוכחות!E30</f>
        <v>0</v>
      </c>
      <c r="U32" s="9">
        <f t="shared" si="9"/>
        <v>0</v>
      </c>
      <c r="V32" s="8">
        <f t="shared" si="10"/>
        <v>0</v>
      </c>
      <c r="W32" s="9">
        <f t="shared" si="11"/>
        <v>0</v>
      </c>
      <c r="X32" s="13">
        <f t="shared" si="12"/>
        <v>0</v>
      </c>
      <c r="Y32" s="13">
        <f t="shared" si="13"/>
        <v>0</v>
      </c>
    </row>
    <row r="33" spans="2:25" x14ac:dyDescent="0.3">
      <c r="B33" s="7" t="s">
        <v>83</v>
      </c>
      <c r="C33" s="8">
        <v>0</v>
      </c>
      <c r="D33" s="8">
        <v>0</v>
      </c>
      <c r="E33" s="8">
        <v>0</v>
      </c>
      <c r="F33" s="8">
        <v>0</v>
      </c>
      <c r="G33" s="8">
        <f t="shared" si="16"/>
        <v>0</v>
      </c>
      <c r="H33" s="9">
        <f t="shared" si="1"/>
        <v>0</v>
      </c>
      <c r="I33" s="8">
        <f t="shared" si="2"/>
        <v>0</v>
      </c>
      <c r="J33" s="9">
        <f t="shared" si="3"/>
        <v>0</v>
      </c>
      <c r="K33" s="8">
        <f t="shared" si="4"/>
        <v>0</v>
      </c>
      <c r="L33" s="9">
        <f t="shared" si="5"/>
        <v>0</v>
      </c>
      <c r="M33" s="13">
        <f t="shared" si="6"/>
        <v>0</v>
      </c>
      <c r="N33" s="13">
        <f t="shared" si="7"/>
        <v>0</v>
      </c>
      <c r="R33" s="8">
        <f>נוכחות!D31-נוכחות!C31</f>
        <v>0</v>
      </c>
      <c r="S33" s="9">
        <f t="shared" si="8"/>
        <v>0</v>
      </c>
      <c r="T33" s="8">
        <f>נוכחות!F31-נוכחות!E31</f>
        <v>0</v>
      </c>
      <c r="U33" s="9">
        <f t="shared" si="9"/>
        <v>0</v>
      </c>
      <c r="V33" s="8">
        <f t="shared" si="10"/>
        <v>0</v>
      </c>
      <c r="W33" s="9">
        <f t="shared" si="11"/>
        <v>0</v>
      </c>
      <c r="X33" s="13">
        <f t="shared" si="12"/>
        <v>0</v>
      </c>
      <c r="Y33" s="13">
        <f t="shared" si="13"/>
        <v>0</v>
      </c>
    </row>
    <row r="34" spans="2:25" x14ac:dyDescent="0.3">
      <c r="B34" s="7" t="s">
        <v>78</v>
      </c>
      <c r="C34" s="8">
        <v>0.375</v>
      </c>
      <c r="D34" s="8">
        <v>0.54166666666666663</v>
      </c>
      <c r="E34" s="10">
        <v>0.5625</v>
      </c>
      <c r="F34" s="10">
        <v>0.64583333333333337</v>
      </c>
      <c r="G34" s="8">
        <f t="shared" si="0"/>
        <v>0.16666666666666663</v>
      </c>
      <c r="H34" s="9">
        <f t="shared" si="1"/>
        <v>239.99999999999994</v>
      </c>
      <c r="I34" s="8">
        <f t="shared" si="2"/>
        <v>8.333333333333337E-2</v>
      </c>
      <c r="J34" s="9">
        <f t="shared" si="3"/>
        <v>120.00000000000006</v>
      </c>
      <c r="K34" s="8">
        <f t="shared" si="4"/>
        <v>0.25</v>
      </c>
      <c r="L34" s="9">
        <f t="shared" si="5"/>
        <v>360</v>
      </c>
      <c r="M34" s="13">
        <f t="shared" si="6"/>
        <v>0.16666666666666663</v>
      </c>
      <c r="N34" s="13">
        <f t="shared" si="7"/>
        <v>8.333333333333337E-2</v>
      </c>
      <c r="R34" s="8">
        <f>נוכחות!D32-נוכחות!C32</f>
        <v>0</v>
      </c>
      <c r="S34" s="9">
        <f t="shared" si="8"/>
        <v>0</v>
      </c>
      <c r="T34" s="8">
        <f>נוכחות!F32-נוכחות!E32</f>
        <v>0</v>
      </c>
      <c r="U34" s="9">
        <f t="shared" si="9"/>
        <v>0</v>
      </c>
      <c r="V34" s="8">
        <f t="shared" si="10"/>
        <v>0</v>
      </c>
      <c r="W34" s="9">
        <f t="shared" si="11"/>
        <v>0</v>
      </c>
      <c r="X34" s="13">
        <f t="shared" si="12"/>
        <v>0</v>
      </c>
      <c r="Y34" s="13">
        <f t="shared" si="13"/>
        <v>0</v>
      </c>
    </row>
    <row r="35" spans="2:25" x14ac:dyDescent="0.3">
      <c r="B35" s="7" t="s">
        <v>79</v>
      </c>
      <c r="C35" s="8">
        <v>0.375</v>
      </c>
      <c r="D35" s="8">
        <v>0.54166666666666663</v>
      </c>
      <c r="E35" s="10">
        <v>0.5625</v>
      </c>
      <c r="F35" s="10">
        <v>0.64583333333333337</v>
      </c>
      <c r="G35" s="8">
        <f t="shared" si="0"/>
        <v>0.16666666666666663</v>
      </c>
      <c r="H35" s="9">
        <f t="shared" si="1"/>
        <v>239.99999999999994</v>
      </c>
      <c r="I35" s="8">
        <f t="shared" si="2"/>
        <v>8.333333333333337E-2</v>
      </c>
      <c r="J35" s="9">
        <f t="shared" si="3"/>
        <v>120.00000000000006</v>
      </c>
      <c r="K35" s="8">
        <f t="shared" si="4"/>
        <v>0.25</v>
      </c>
      <c r="L35" s="9">
        <f t="shared" si="5"/>
        <v>360</v>
      </c>
      <c r="M35" s="13">
        <f t="shared" si="6"/>
        <v>0.16666666666666663</v>
      </c>
      <c r="N35" s="13">
        <f t="shared" si="7"/>
        <v>8.333333333333337E-2</v>
      </c>
      <c r="R35" s="8">
        <f>נוכחות!D33-נוכחות!C33</f>
        <v>0</v>
      </c>
      <c r="S35" s="9">
        <f t="shared" si="8"/>
        <v>0</v>
      </c>
      <c r="T35" s="8">
        <f>נוכחות!F33-נוכחות!E33</f>
        <v>0</v>
      </c>
      <c r="U35" s="9">
        <f t="shared" si="9"/>
        <v>0</v>
      </c>
      <c r="V35" s="8">
        <f t="shared" si="10"/>
        <v>0</v>
      </c>
      <c r="W35" s="9">
        <f t="shared" si="11"/>
        <v>0</v>
      </c>
      <c r="X35" s="13">
        <f t="shared" si="12"/>
        <v>0</v>
      </c>
      <c r="Y35" s="13">
        <f t="shared" si="13"/>
        <v>0</v>
      </c>
    </row>
    <row r="36" spans="2:25" x14ac:dyDescent="0.3">
      <c r="B36" s="7" t="s">
        <v>80</v>
      </c>
      <c r="C36" s="8">
        <v>0.375</v>
      </c>
      <c r="D36" s="8">
        <v>0.54166666666666663</v>
      </c>
      <c r="E36" s="10">
        <v>0.5625</v>
      </c>
      <c r="F36" s="10">
        <v>0.64583333333333337</v>
      </c>
      <c r="G36" s="8">
        <f t="shared" si="0"/>
        <v>0.16666666666666663</v>
      </c>
      <c r="H36" s="9">
        <f t="shared" si="1"/>
        <v>239.99999999999994</v>
      </c>
      <c r="I36" s="8">
        <f t="shared" si="2"/>
        <v>8.333333333333337E-2</v>
      </c>
      <c r="J36" s="9">
        <f t="shared" si="3"/>
        <v>120.00000000000006</v>
      </c>
      <c r="K36" s="8">
        <f t="shared" si="4"/>
        <v>0.25</v>
      </c>
      <c r="L36" s="9">
        <f t="shared" si="5"/>
        <v>360</v>
      </c>
      <c r="M36" s="13">
        <f t="shared" si="6"/>
        <v>0.16666666666666663</v>
      </c>
      <c r="N36" s="13">
        <f t="shared" si="7"/>
        <v>8.333333333333337E-2</v>
      </c>
      <c r="R36" s="8">
        <f>נוכחות!D34-נוכחות!C34</f>
        <v>0</v>
      </c>
      <c r="S36" s="9">
        <f t="shared" si="8"/>
        <v>0</v>
      </c>
      <c r="T36" s="8">
        <f>נוכחות!F34-נוכחות!E34</f>
        <v>0</v>
      </c>
      <c r="U36" s="9">
        <f t="shared" si="9"/>
        <v>0</v>
      </c>
      <c r="V36" s="8">
        <f t="shared" si="10"/>
        <v>0</v>
      </c>
      <c r="W36" s="9">
        <f t="shared" si="11"/>
        <v>0</v>
      </c>
      <c r="X36" s="13">
        <f t="shared" si="12"/>
        <v>0</v>
      </c>
      <c r="Y36" s="13">
        <f t="shared" si="13"/>
        <v>0</v>
      </c>
    </row>
    <row r="37" spans="2:25" x14ac:dyDescent="0.3">
      <c r="R37" s="8">
        <f>נוכחות!D35-נוכחות!C35</f>
        <v>0</v>
      </c>
      <c r="S37" s="9">
        <f t="shared" si="8"/>
        <v>0</v>
      </c>
      <c r="T37" s="8">
        <f>נוכחות!F35-נוכחות!E35</f>
        <v>0</v>
      </c>
      <c r="U37" s="9">
        <f t="shared" si="9"/>
        <v>0</v>
      </c>
      <c r="V37" s="8">
        <f t="shared" si="10"/>
        <v>0</v>
      </c>
      <c r="W37" s="9">
        <f t="shared" si="11"/>
        <v>0</v>
      </c>
      <c r="X37" s="13">
        <f t="shared" si="12"/>
        <v>0</v>
      </c>
      <c r="Y37" s="13">
        <f t="shared" si="13"/>
        <v>0</v>
      </c>
    </row>
    <row r="38" spans="2:25" x14ac:dyDescent="0.3">
      <c r="K38" s="3">
        <f>SUM(K6:K36)</f>
        <v>6.6874999999999964</v>
      </c>
      <c r="L38" s="4">
        <f>SUM(L6:L37)</f>
        <v>9630</v>
      </c>
    </row>
    <row r="39" spans="2:25" x14ac:dyDescent="0.3">
      <c r="B39" t="s">
        <v>41</v>
      </c>
      <c r="C39">
        <f>L38/60</f>
        <v>160.5</v>
      </c>
      <c r="E39" s="5">
        <v>1</v>
      </c>
      <c r="F39" s="6">
        <v>224.75</v>
      </c>
      <c r="G39" s="5">
        <f>H39/F39*100</f>
        <v>88.987764182424911</v>
      </c>
      <c r="H39">
        <v>200</v>
      </c>
      <c r="U39" s="6"/>
      <c r="V39">
        <f>W39/60</f>
        <v>62.149999999999991</v>
      </c>
      <c r="W39" s="6">
        <f>SUM(W6:W38)</f>
        <v>3728.9999999999995</v>
      </c>
    </row>
    <row r="40" spans="2:25" x14ac:dyDescent="0.3">
      <c r="B40" t="s">
        <v>42</v>
      </c>
      <c r="C40" s="4">
        <f>L38</f>
        <v>9630</v>
      </c>
    </row>
    <row r="41" spans="2:25" x14ac:dyDescent="0.3">
      <c r="G41" s="5"/>
      <c r="H41">
        <f>H39/F39</f>
        <v>0.88987764182424911</v>
      </c>
    </row>
  </sheetData>
  <mergeCells count="6">
    <mergeCell ref="T4:U4"/>
    <mergeCell ref="C4:D4"/>
    <mergeCell ref="E4:F4"/>
    <mergeCell ref="G4:H4"/>
    <mergeCell ref="I4:J4"/>
    <mergeCell ref="R4:S4"/>
  </mergeCells>
  <pageMargins left="0.7" right="0.7" top="0.75" bottom="0.75" header="0.3" footer="0.3"/>
  <pageSetup paperSize="9" orientation="portrait" horizontalDpi="0" verticalDpi="0" r:id="rId1"/>
  <ignoredErrors>
    <ignoredError sqref="H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37D97-DE9B-4B2B-A4B6-ED644C071696}">
  <sheetPr codeName="גיליון3"/>
  <dimension ref="A1:F33"/>
  <sheetViews>
    <sheetView rightToLeft="1" workbookViewId="0">
      <selection activeCell="F3" sqref="F3:F33"/>
    </sheetView>
  </sheetViews>
  <sheetFormatPr defaultRowHeight="14" x14ac:dyDescent="0.3"/>
  <cols>
    <col min="6" max="6" width="13.5" bestFit="1" customWidth="1"/>
  </cols>
  <sheetData>
    <row r="1" spans="1:6" x14ac:dyDescent="0.3">
      <c r="A1" s="2" t="s">
        <v>37</v>
      </c>
      <c r="B1" t="s">
        <v>38</v>
      </c>
      <c r="C1" t="s">
        <v>38</v>
      </c>
    </row>
    <row r="3" spans="1:6" x14ac:dyDescent="0.3">
      <c r="B3" t="s">
        <v>46</v>
      </c>
      <c r="C3" t="s">
        <v>12</v>
      </c>
      <c r="D3" t="s">
        <v>35</v>
      </c>
      <c r="E3" t="str">
        <f t="shared" ref="E3:E33" si="0">B3&amp;רווח&amp;C3&amp;E3שש&amp;D3</f>
        <v>ראשון ל-חשון</v>
      </c>
      <c r="F3" t="s">
        <v>53</v>
      </c>
    </row>
    <row r="4" spans="1:6" x14ac:dyDescent="0.3">
      <c r="B4" t="s">
        <v>47</v>
      </c>
      <c r="C4" t="s">
        <v>5</v>
      </c>
      <c r="D4" t="s">
        <v>36</v>
      </c>
      <c r="E4" t="str">
        <f t="shared" si="0"/>
        <v>שני  א-כסלו</v>
      </c>
      <c r="F4" t="s">
        <v>54</v>
      </c>
    </row>
    <row r="5" spans="1:6" x14ac:dyDescent="0.3">
      <c r="B5" t="s">
        <v>48</v>
      </c>
      <c r="C5" t="s">
        <v>6</v>
      </c>
      <c r="D5" t="s">
        <v>36</v>
      </c>
      <c r="E5" t="str">
        <f t="shared" si="0"/>
        <v>שלישי ב-כסלו</v>
      </c>
      <c r="F5" t="s">
        <v>55</v>
      </c>
    </row>
    <row r="6" spans="1:6" x14ac:dyDescent="0.3">
      <c r="B6" t="s">
        <v>49</v>
      </c>
      <c r="C6" t="s">
        <v>7</v>
      </c>
      <c r="D6" t="s">
        <v>36</v>
      </c>
      <c r="E6" t="str">
        <f t="shared" si="0"/>
        <v>רביעי ג-כסלו</v>
      </c>
      <c r="F6" t="s">
        <v>56</v>
      </c>
    </row>
    <row r="7" spans="1:6" x14ac:dyDescent="0.3">
      <c r="B7" t="s">
        <v>50</v>
      </c>
      <c r="C7" t="s">
        <v>8</v>
      </c>
      <c r="D7" t="s">
        <v>36</v>
      </c>
      <c r="E7" t="str">
        <f t="shared" si="0"/>
        <v>חמישי ד-כסלו</v>
      </c>
      <c r="F7" t="s">
        <v>57</v>
      </c>
    </row>
    <row r="8" spans="1:6" x14ac:dyDescent="0.3">
      <c r="B8" t="s">
        <v>51</v>
      </c>
      <c r="C8" t="s">
        <v>9</v>
      </c>
      <c r="D8" t="s">
        <v>36</v>
      </c>
      <c r="E8" t="str">
        <f t="shared" si="0"/>
        <v>שישי ה-כסלו</v>
      </c>
      <c r="F8" t="s">
        <v>58</v>
      </c>
    </row>
    <row r="9" spans="1:6" x14ac:dyDescent="0.3">
      <c r="B9" t="s">
        <v>52</v>
      </c>
      <c r="C9" t="s">
        <v>10</v>
      </c>
      <c r="D9" t="s">
        <v>36</v>
      </c>
      <c r="E9" t="str">
        <f t="shared" si="0"/>
        <v>שבת ו-כסלו</v>
      </c>
      <c r="F9" t="s">
        <v>59</v>
      </c>
    </row>
    <row r="10" spans="1:6" x14ac:dyDescent="0.3">
      <c r="B10" t="s">
        <v>46</v>
      </c>
      <c r="C10" t="s">
        <v>11</v>
      </c>
      <c r="D10" t="s">
        <v>36</v>
      </c>
      <c r="E10" t="str">
        <f t="shared" si="0"/>
        <v>ראשון ז-כסלו</v>
      </c>
      <c r="F10" t="s">
        <v>60</v>
      </c>
    </row>
    <row r="11" spans="1:6" x14ac:dyDescent="0.3">
      <c r="B11" t="s">
        <v>47</v>
      </c>
      <c r="C11" t="s">
        <v>13</v>
      </c>
      <c r="D11" t="s">
        <v>36</v>
      </c>
      <c r="E11" t="str">
        <f t="shared" si="0"/>
        <v>שני  ח-כסלו</v>
      </c>
      <c r="F11" t="s">
        <v>61</v>
      </c>
    </row>
    <row r="12" spans="1:6" x14ac:dyDescent="0.3">
      <c r="B12" t="s">
        <v>48</v>
      </c>
      <c r="C12" t="s">
        <v>14</v>
      </c>
      <c r="D12" t="s">
        <v>36</v>
      </c>
      <c r="E12" t="str">
        <f t="shared" si="0"/>
        <v>שלישי ט-כסלו</v>
      </c>
      <c r="F12" t="s">
        <v>62</v>
      </c>
    </row>
    <row r="13" spans="1:6" x14ac:dyDescent="0.3">
      <c r="B13" t="s">
        <v>49</v>
      </c>
      <c r="C13" t="s">
        <v>15</v>
      </c>
      <c r="D13" t="s">
        <v>36</v>
      </c>
      <c r="E13" t="str">
        <f t="shared" si="0"/>
        <v>רביעי י-כסלו</v>
      </c>
      <c r="F13" t="s">
        <v>63</v>
      </c>
    </row>
    <row r="14" spans="1:6" x14ac:dyDescent="0.3">
      <c r="B14" t="s">
        <v>50</v>
      </c>
      <c r="C14" t="s">
        <v>17</v>
      </c>
      <c r="D14" t="s">
        <v>36</v>
      </c>
      <c r="E14" t="str">
        <f t="shared" si="0"/>
        <v>חמישי יא-כסלו</v>
      </c>
      <c r="F14" t="s">
        <v>64</v>
      </c>
    </row>
    <row r="15" spans="1:6" x14ac:dyDescent="0.3">
      <c r="B15" t="s">
        <v>51</v>
      </c>
      <c r="C15" t="s">
        <v>18</v>
      </c>
      <c r="D15" t="s">
        <v>36</v>
      </c>
      <c r="E15" t="str">
        <f t="shared" si="0"/>
        <v>שישי יב-כסלו</v>
      </c>
      <c r="F15" t="s">
        <v>65</v>
      </c>
    </row>
    <row r="16" spans="1:6" x14ac:dyDescent="0.3">
      <c r="B16" t="s">
        <v>52</v>
      </c>
      <c r="C16" t="s">
        <v>19</v>
      </c>
      <c r="D16" t="s">
        <v>36</v>
      </c>
      <c r="E16" t="str">
        <f t="shared" si="0"/>
        <v>שבת יג-כסלו</v>
      </c>
      <c r="F16" t="s">
        <v>81</v>
      </c>
    </row>
    <row r="17" spans="2:6" x14ac:dyDescent="0.3">
      <c r="B17" t="s">
        <v>46</v>
      </c>
      <c r="C17" t="s">
        <v>20</v>
      </c>
      <c r="D17" t="s">
        <v>36</v>
      </c>
      <c r="E17" t="str">
        <f t="shared" si="0"/>
        <v>ראשון יד-כסלו</v>
      </c>
      <c r="F17" t="s">
        <v>66</v>
      </c>
    </row>
    <row r="18" spans="2:6" x14ac:dyDescent="0.3">
      <c r="B18" t="s">
        <v>47</v>
      </c>
      <c r="C18" t="s">
        <v>21</v>
      </c>
      <c r="D18" t="s">
        <v>36</v>
      </c>
      <c r="E18" t="str">
        <f t="shared" si="0"/>
        <v>שני  טו-כסלו</v>
      </c>
      <c r="F18" t="s">
        <v>67</v>
      </c>
    </row>
    <row r="19" spans="2:6" x14ac:dyDescent="0.3">
      <c r="B19" t="s">
        <v>48</v>
      </c>
      <c r="C19" t="s">
        <v>22</v>
      </c>
      <c r="D19" t="s">
        <v>36</v>
      </c>
      <c r="E19" t="str">
        <f t="shared" si="0"/>
        <v>שלישי טז-כסלו</v>
      </c>
      <c r="F19" t="s">
        <v>68</v>
      </c>
    </row>
    <row r="20" spans="2:6" x14ac:dyDescent="0.3">
      <c r="B20" t="s">
        <v>49</v>
      </c>
      <c r="C20" t="s">
        <v>23</v>
      </c>
      <c r="D20" t="s">
        <v>36</v>
      </c>
      <c r="E20" t="str">
        <f t="shared" si="0"/>
        <v>רביעי יז-כסלו</v>
      </c>
      <c r="F20" t="s">
        <v>69</v>
      </c>
    </row>
    <row r="21" spans="2:6" x14ac:dyDescent="0.3">
      <c r="B21" t="s">
        <v>50</v>
      </c>
      <c r="C21" t="s">
        <v>24</v>
      </c>
      <c r="D21" t="s">
        <v>36</v>
      </c>
      <c r="E21" t="str">
        <f t="shared" si="0"/>
        <v>חמישי יח-כסלו</v>
      </c>
      <c r="F21" t="s">
        <v>70</v>
      </c>
    </row>
    <row r="22" spans="2:6" x14ac:dyDescent="0.3">
      <c r="B22" t="s">
        <v>51</v>
      </c>
      <c r="C22" t="s">
        <v>25</v>
      </c>
      <c r="D22" t="s">
        <v>36</v>
      </c>
      <c r="E22" t="str">
        <f t="shared" si="0"/>
        <v>שישי יט-כסלו</v>
      </c>
      <c r="F22" t="s">
        <v>71</v>
      </c>
    </row>
    <row r="23" spans="2:6" x14ac:dyDescent="0.3">
      <c r="B23" t="s">
        <v>52</v>
      </c>
      <c r="C23" t="s">
        <v>16</v>
      </c>
      <c r="D23" t="s">
        <v>36</v>
      </c>
      <c r="E23" t="str">
        <f t="shared" si="0"/>
        <v>שבת כ-כסלו</v>
      </c>
      <c r="F23" t="s">
        <v>82</v>
      </c>
    </row>
    <row r="24" spans="2:6" x14ac:dyDescent="0.3">
      <c r="B24" t="s">
        <v>46</v>
      </c>
      <c r="C24" t="s">
        <v>26</v>
      </c>
      <c r="D24" t="s">
        <v>36</v>
      </c>
      <c r="E24" t="str">
        <f t="shared" si="0"/>
        <v>ראשון כא-כסלו</v>
      </c>
      <c r="F24" t="s">
        <v>72</v>
      </c>
    </row>
    <row r="25" spans="2:6" x14ac:dyDescent="0.3">
      <c r="B25" t="s">
        <v>47</v>
      </c>
      <c r="C25" t="s">
        <v>27</v>
      </c>
      <c r="D25" t="s">
        <v>36</v>
      </c>
      <c r="E25" t="str">
        <f t="shared" si="0"/>
        <v>שני  כב-כסלו</v>
      </c>
      <c r="F25" t="s">
        <v>73</v>
      </c>
    </row>
    <row r="26" spans="2:6" x14ac:dyDescent="0.3">
      <c r="B26" t="s">
        <v>48</v>
      </c>
      <c r="C26" t="s">
        <v>28</v>
      </c>
      <c r="D26" t="s">
        <v>36</v>
      </c>
      <c r="E26" t="str">
        <f t="shared" si="0"/>
        <v>שלישי כג-כסלו</v>
      </c>
      <c r="F26" t="s">
        <v>74</v>
      </c>
    </row>
    <row r="27" spans="2:6" x14ac:dyDescent="0.3">
      <c r="B27" t="s">
        <v>49</v>
      </c>
      <c r="C27" t="s">
        <v>29</v>
      </c>
      <c r="D27" t="s">
        <v>36</v>
      </c>
      <c r="E27" t="str">
        <f t="shared" si="0"/>
        <v>רביעי כד-כסלו</v>
      </c>
      <c r="F27" t="s">
        <v>75</v>
      </c>
    </row>
    <row r="28" spans="2:6" x14ac:dyDescent="0.3">
      <c r="B28" t="s">
        <v>50</v>
      </c>
      <c r="C28" t="s">
        <v>30</v>
      </c>
      <c r="D28" t="s">
        <v>36</v>
      </c>
      <c r="E28" t="str">
        <f t="shared" si="0"/>
        <v>חמישי כה-כסלו</v>
      </c>
      <c r="F28" t="s">
        <v>76</v>
      </c>
    </row>
    <row r="29" spans="2:6" x14ac:dyDescent="0.3">
      <c r="B29" t="s">
        <v>51</v>
      </c>
      <c r="C29" t="s">
        <v>31</v>
      </c>
      <c r="D29" t="s">
        <v>36</v>
      </c>
      <c r="E29" t="str">
        <f t="shared" si="0"/>
        <v>שישי כו-כסלו</v>
      </c>
      <c r="F29" t="s">
        <v>77</v>
      </c>
    </row>
    <row r="30" spans="2:6" x14ac:dyDescent="0.3">
      <c r="B30" t="s">
        <v>52</v>
      </c>
      <c r="C30" t="s">
        <v>32</v>
      </c>
      <c r="D30" t="s">
        <v>36</v>
      </c>
      <c r="E30" t="str">
        <f t="shared" si="0"/>
        <v>שבת כז-כסלו</v>
      </c>
      <c r="F30" t="s">
        <v>83</v>
      </c>
    </row>
    <row r="31" spans="2:6" x14ac:dyDescent="0.3">
      <c r="B31" t="s">
        <v>46</v>
      </c>
      <c r="C31" t="s">
        <v>33</v>
      </c>
      <c r="D31" t="s">
        <v>36</v>
      </c>
      <c r="E31" t="str">
        <f t="shared" si="0"/>
        <v>ראשון כח-כסלו</v>
      </c>
      <c r="F31" t="s">
        <v>78</v>
      </c>
    </row>
    <row r="32" spans="2:6" x14ac:dyDescent="0.3">
      <c r="B32" t="s">
        <v>47</v>
      </c>
      <c r="C32" t="s">
        <v>34</v>
      </c>
      <c r="D32" t="s">
        <v>36</v>
      </c>
      <c r="E32" t="str">
        <f t="shared" si="0"/>
        <v>שני  כט-כסלו</v>
      </c>
      <c r="F32" t="s">
        <v>79</v>
      </c>
    </row>
    <row r="33" spans="2:6" x14ac:dyDescent="0.3">
      <c r="B33" t="s">
        <v>48</v>
      </c>
      <c r="C33" t="s">
        <v>12</v>
      </c>
      <c r="D33" t="s">
        <v>36</v>
      </c>
      <c r="E33" t="str">
        <f t="shared" si="0"/>
        <v>שלישי ל-כסלו</v>
      </c>
      <c r="F3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4</vt:i4>
      </vt:variant>
    </vt:vector>
  </HeadingPairs>
  <TitlesOfParts>
    <vt:vector size="7" baseType="lpstr">
      <vt:lpstr>נוכחות</vt:lpstr>
      <vt:lpstr>נתונים</vt:lpstr>
      <vt:lpstr>גיליון2</vt:lpstr>
      <vt:lpstr>E3שש</vt:lpstr>
      <vt:lpstr>NEE</vt:lpstr>
      <vt:lpstr>מקף</vt:lpstr>
      <vt:lpstr>רווח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IMOE001</dc:creator>
  <cp:lastModifiedBy>מוטי בוגרד</cp:lastModifiedBy>
  <dcterms:created xsi:type="dcterms:W3CDTF">2015-06-05T18:19:34Z</dcterms:created>
  <dcterms:modified xsi:type="dcterms:W3CDTF">2024-12-12T22:28:24Z</dcterms:modified>
</cp:coreProperties>
</file>