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royca\OneDrive\שולחן העבודה\"/>
    </mc:Choice>
  </mc:AlternateContent>
  <xr:revisionPtr revIDLastSave="0" documentId="13_ncr:1_{E614E5F5-C718-4173-B261-A43EA9BCE3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C16" i="1"/>
  <c r="D11" i="1"/>
  <c r="D10" i="1"/>
  <c r="D9" i="1"/>
  <c r="B30" i="1" s="1"/>
  <c r="B31" i="1" s="1"/>
  <c r="D12" i="1" l="1"/>
  <c r="B15" i="1" s="1"/>
  <c r="B17" i="1" s="1"/>
  <c r="C18" i="1" s="1"/>
  <c r="C19" i="1" s="1"/>
  <c r="G22" i="1" l="1"/>
  <c r="I19" i="1" s="1"/>
  <c r="G26" i="1"/>
  <c r="B32" i="1"/>
  <c r="B35" i="1" s="1"/>
  <c r="G28" i="1" l="1"/>
  <c r="I14" i="1"/>
  <c r="B24" i="1"/>
  <c r="I16" i="1"/>
  <c r="I17" i="1"/>
  <c r="I12" i="1"/>
  <c r="I15" i="1"/>
  <c r="I13" i="1"/>
  <c r="I10" i="1"/>
  <c r="I18" i="1"/>
  <c r="I11" i="1"/>
  <c r="B25" i="1" l="1"/>
  <c r="G27" i="1" s="1"/>
  <c r="I20" i="1"/>
</calcChain>
</file>

<file path=xl/sharedStrings.xml><?xml version="1.0" encoding="utf-8"?>
<sst xmlns="http://schemas.openxmlformats.org/spreadsheetml/2006/main" count="54" uniqueCount="44">
  <si>
    <t>תשלום ראשון</t>
  </si>
  <si>
    <t>מעמד חוזה</t>
  </si>
  <si>
    <t>לאחר 45 יום מחתימת חוזה</t>
  </si>
  <si>
    <t>לאחר 105 יום (מתחנה קודמת)</t>
  </si>
  <si>
    <t>לאחר מסירת הדירה</t>
  </si>
  <si>
    <t>מועד</t>
  </si>
  <si>
    <t>אחוז/סכום מסה"כ תשלום</t>
  </si>
  <si>
    <t>אחוז מצטבר</t>
  </si>
  <si>
    <t>תשלומים</t>
  </si>
  <si>
    <t>סה"כ</t>
  </si>
  <si>
    <t>שטח הדירה</t>
  </si>
  <si>
    <t>שטח המחסן</t>
  </si>
  <si>
    <t>מספר חניות</t>
  </si>
  <si>
    <t>מהות</t>
  </si>
  <si>
    <t>מקדם</t>
  </si>
  <si>
    <t>מחיר/שווי/אחוז</t>
  </si>
  <si>
    <t>מדד תשומות הבנייה (משווי הדירה)</t>
  </si>
  <si>
    <t>שווי דירה ללא מדד וחניה</t>
  </si>
  <si>
    <t>שווי דירה כולל חניה</t>
  </si>
  <si>
    <t>שווי הדירה, כולל מדד וחניה</t>
  </si>
  <si>
    <t>הון ראשוני</t>
  </si>
  <si>
    <t>תשלום חודשי למשכנתא</t>
  </si>
  <si>
    <t>שטח המרפסת/חצר</t>
  </si>
  <si>
    <t>תחשיב עלות הדירה</t>
  </si>
  <si>
    <t>מחיר למ"ר לפי הזכייה</t>
  </si>
  <si>
    <t>לוח תשלומים</t>
  </si>
  <si>
    <t>משכנתא צפויה</t>
  </si>
  <si>
    <t>סה"כ שטח אק'</t>
  </si>
  <si>
    <t>רווח צפוי</t>
  </si>
  <si>
    <t>שווי מ"ר בשוק החופשי</t>
  </si>
  <si>
    <t>שווי רכישה במחיר למשתכן</t>
  </si>
  <si>
    <t>הרווח הצפוי</t>
  </si>
  <si>
    <t>סיכום כולל</t>
  </si>
  <si>
    <t>שווי  הדירה בשוק החופשי</t>
  </si>
  <si>
    <t>דירת 3 חד'</t>
  </si>
  <si>
    <t>דירת 4 חד'</t>
  </si>
  <si>
    <t>דירת 5 חד'</t>
  </si>
  <si>
    <t>תמהיל שטחי הדירות במ"ר</t>
  </si>
  <si>
    <t>ציוד לבית - מזגנים/מוצרי חשמל וכו'</t>
  </si>
  <si>
    <t>סה"כ תשלומים</t>
  </si>
  <si>
    <t>משכנתא נדרשת ל-25 שנים</t>
  </si>
  <si>
    <t>תשלום חודשי למשכנתא *</t>
  </si>
  <si>
    <t>תשלום לעו"ד קבלן בחתימת חוזה</t>
  </si>
  <si>
    <t>* 25 שנים, לפי 550 ₪ ל-100 אל"ש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</si>
</sst>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_ &quot;₪&quot;\ * #,##0_ ;_ &quot;₪&quot;\ * \-#,##0_ ;_ &quot;₪&quot;\ * &quot;-&quot;??_ ;_ @_ "/>
    <numFmt numFmtId="165" formatCode="_ * #,##0_ ;_ * \-#,##0_ ;_ * &quot;-&quot;??_ ;_ @_ 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u/>
      <sz val="11"/>
      <color theme="1"/>
      <name val="Arial"/>
      <family val="2"/>
      <scheme val="minor"/>
    </font>
    <font>
      <u val="singleAccounting"/>
      <sz val="11"/>
      <color theme="1"/>
      <name val="Arial"/>
      <family val="2"/>
      <scheme val="minor"/>
    </font>
    <font>
      <b/>
      <u/>
      <sz val="13"/>
      <color theme="1"/>
      <name val="Arial"/>
      <family val="2"/>
      <scheme val="minor"/>
    </font>
    <font>
      <b/>
      <sz val="13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164" fontId="0" fillId="0" borderId="1" xfId="2" applyNumberFormat="1" applyFont="1" applyBorder="1"/>
    <xf numFmtId="9" fontId="0" fillId="0" borderId="1" xfId="0" applyNumberFormat="1" applyBorder="1"/>
    <xf numFmtId="164" fontId="2" fillId="0" borderId="1" xfId="2" applyNumberFormat="1" applyFont="1" applyBorder="1"/>
    <xf numFmtId="0" fontId="2" fillId="0" borderId="1" xfId="0" applyFont="1" applyBorder="1"/>
    <xf numFmtId="164" fontId="0" fillId="0" borderId="0" xfId="0" applyNumberFormat="1"/>
    <xf numFmtId="0" fontId="4" fillId="0" borderId="1" xfId="0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5" fillId="0" borderId="1" xfId="2" applyNumberFormat="1" applyFont="1" applyBorder="1"/>
    <xf numFmtId="0" fontId="7" fillId="0" borderId="1" xfId="0" applyFont="1" applyBorder="1"/>
    <xf numFmtId="164" fontId="7" fillId="0" borderId="1" xfId="0" applyNumberFormat="1" applyFont="1" applyBorder="1"/>
    <xf numFmtId="165" fontId="0" fillId="0" borderId="1" xfId="1" applyNumberFormat="1" applyFont="1" applyBorder="1"/>
    <xf numFmtId="0" fontId="0" fillId="0" borderId="5" xfId="0" applyBorder="1" applyAlignment="1">
      <alignment readingOrder="2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0" fontId="3" fillId="2" borderId="3" xfId="0" applyFont="1" applyFill="1" applyBorder="1" applyAlignment="1">
      <alignment horizontal="center"/>
    </xf>
    <xf numFmtId="9" fontId="2" fillId="0" borderId="1" xfId="0" applyNumberFormat="1" applyFon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rightToLeft="1" tabSelected="1" workbookViewId="0">
      <selection activeCell="B9" sqref="B9"/>
    </sheetView>
  </sheetViews>
  <sheetFormatPr defaultRowHeight="14.25" x14ac:dyDescent="0.2"/>
  <cols>
    <col min="1" max="1" width="26.125" bestFit="1" customWidth="1"/>
    <col min="2" max="3" width="11.875" bestFit="1" customWidth="1"/>
    <col min="4" max="4" width="5.875" bestFit="1" customWidth="1"/>
    <col min="6" max="6" width="26.125" bestFit="1" customWidth="1"/>
    <col min="7" max="7" width="19.125" bestFit="1" customWidth="1"/>
    <col min="8" max="8" width="9.75" bestFit="1" customWidth="1"/>
    <col min="9" max="9" width="11.875" bestFit="1" customWidth="1"/>
    <col min="10" max="10" width="10.375" bestFit="1" customWidth="1"/>
  </cols>
  <sheetData>
    <row r="2" spans="1:10" ht="15" x14ac:dyDescent="0.25">
      <c r="A2" s="19" t="s">
        <v>37</v>
      </c>
      <c r="B2" s="19"/>
    </row>
    <row r="3" spans="1:10" x14ac:dyDescent="0.2">
      <c r="A3" s="1" t="s">
        <v>34</v>
      </c>
      <c r="B3" s="1">
        <v>80</v>
      </c>
    </row>
    <row r="4" spans="1:10" x14ac:dyDescent="0.2">
      <c r="A4" s="1" t="s">
        <v>35</v>
      </c>
      <c r="B4" s="1">
        <v>95</v>
      </c>
    </row>
    <row r="5" spans="1:10" x14ac:dyDescent="0.2">
      <c r="A5" s="1" t="s">
        <v>36</v>
      </c>
      <c r="B5" s="1">
        <v>125</v>
      </c>
    </row>
    <row r="7" spans="1:10" ht="15" x14ac:dyDescent="0.25">
      <c r="A7" s="15" t="s">
        <v>23</v>
      </c>
      <c r="B7" s="21"/>
      <c r="C7" s="21"/>
      <c r="D7" s="16"/>
      <c r="F7" s="15" t="s">
        <v>25</v>
      </c>
      <c r="G7" s="21"/>
      <c r="H7" s="21"/>
      <c r="I7" s="16"/>
    </row>
    <row r="8" spans="1:10" x14ac:dyDescent="0.2">
      <c r="A8" s="1" t="s">
        <v>13</v>
      </c>
      <c r="B8" s="1" t="s">
        <v>15</v>
      </c>
      <c r="C8" s="1" t="s">
        <v>14</v>
      </c>
      <c r="D8" s="1" t="s">
        <v>9</v>
      </c>
      <c r="F8" s="7" t="s">
        <v>5</v>
      </c>
      <c r="G8" s="7" t="s">
        <v>6</v>
      </c>
      <c r="H8" s="7" t="s">
        <v>7</v>
      </c>
      <c r="I8" s="7" t="s">
        <v>8</v>
      </c>
    </row>
    <row r="9" spans="1:10" x14ac:dyDescent="0.2">
      <c r="A9" s="1" t="s">
        <v>10</v>
      </c>
      <c r="B9" s="1">
        <v>95</v>
      </c>
      <c r="C9" s="1">
        <v>1</v>
      </c>
      <c r="D9" s="1">
        <f>C9*B9</f>
        <v>95</v>
      </c>
      <c r="F9" s="1" t="s">
        <v>0</v>
      </c>
      <c r="G9" s="2">
        <v>2000</v>
      </c>
      <c r="H9" s="2">
        <v>2000</v>
      </c>
      <c r="I9" s="2">
        <v>2000</v>
      </c>
    </row>
    <row r="10" spans="1:10" x14ac:dyDescent="0.2">
      <c r="A10" s="1" t="s">
        <v>22</v>
      </c>
      <c r="B10" s="1">
        <v>12</v>
      </c>
      <c r="C10" s="1">
        <v>0.3</v>
      </c>
      <c r="D10" s="1">
        <f t="shared" ref="D10:D11" si="0">C10*B10</f>
        <v>3.5999999999999996</v>
      </c>
      <c r="F10" s="1" t="s">
        <v>1</v>
      </c>
      <c r="G10" s="3">
        <v>7.0000000000000007E-2</v>
      </c>
      <c r="H10" s="3">
        <v>7.0000000000000007E-2</v>
      </c>
      <c r="I10" s="2">
        <f>(G10*G22)-I9</f>
        <v>96175.000000000015</v>
      </c>
    </row>
    <row r="11" spans="1:10" x14ac:dyDescent="0.2">
      <c r="A11" s="1" t="s">
        <v>11</v>
      </c>
      <c r="B11" s="1">
        <v>6</v>
      </c>
      <c r="C11" s="1">
        <v>0.4</v>
      </c>
      <c r="D11" s="1">
        <f t="shared" si="0"/>
        <v>2.4000000000000004</v>
      </c>
      <c r="F11" s="1" t="s">
        <v>2</v>
      </c>
      <c r="G11" s="3">
        <v>0.13</v>
      </c>
      <c r="H11" s="3">
        <v>0.2</v>
      </c>
      <c r="I11" s="2">
        <f t="shared" ref="I11:I19" si="1">G11*$G$22</f>
        <v>182325</v>
      </c>
    </row>
    <row r="12" spans="1:10" x14ac:dyDescent="0.2">
      <c r="A12" s="20" t="s">
        <v>27</v>
      </c>
      <c r="B12" s="20"/>
      <c r="C12" s="20"/>
      <c r="D12" s="1">
        <f>SUM(D9:D11)</f>
        <v>101</v>
      </c>
      <c r="F12" s="1" t="s">
        <v>3</v>
      </c>
      <c r="G12" s="3">
        <v>0.1</v>
      </c>
      <c r="H12" s="3">
        <v>0.3</v>
      </c>
      <c r="I12" s="2">
        <f t="shared" si="1"/>
        <v>140250</v>
      </c>
    </row>
    <row r="13" spans="1:10" x14ac:dyDescent="0.2">
      <c r="F13" s="1" t="s">
        <v>3</v>
      </c>
      <c r="G13" s="3">
        <v>0.1</v>
      </c>
      <c r="H13" s="3">
        <v>0.4</v>
      </c>
      <c r="I13" s="2">
        <f t="shared" si="1"/>
        <v>140250</v>
      </c>
    </row>
    <row r="14" spans="1:10" x14ac:dyDescent="0.2">
      <c r="A14" s="1" t="s">
        <v>24</v>
      </c>
      <c r="B14" s="2">
        <v>12500</v>
      </c>
      <c r="C14" s="1"/>
      <c r="F14" s="1" t="s">
        <v>3</v>
      </c>
      <c r="G14" s="3">
        <v>0.1</v>
      </c>
      <c r="H14" s="3">
        <v>0.5</v>
      </c>
      <c r="I14" s="2">
        <f t="shared" si="1"/>
        <v>140250</v>
      </c>
    </row>
    <row r="15" spans="1:10" ht="16.5" x14ac:dyDescent="0.35">
      <c r="A15" s="1" t="s">
        <v>17</v>
      </c>
      <c r="B15" s="10">
        <f>B14*D12</f>
        <v>1262500</v>
      </c>
      <c r="C15" s="1"/>
      <c r="F15" s="1" t="s">
        <v>3</v>
      </c>
      <c r="G15" s="3">
        <v>0.1</v>
      </c>
      <c r="H15" s="3">
        <v>0.6</v>
      </c>
      <c r="I15" s="2">
        <f t="shared" si="1"/>
        <v>140250</v>
      </c>
      <c r="J15" s="6"/>
    </row>
    <row r="16" spans="1:10" x14ac:dyDescent="0.2">
      <c r="A16" s="1" t="s">
        <v>12</v>
      </c>
      <c r="B16" s="1">
        <v>1</v>
      </c>
      <c r="C16" s="2">
        <f>B16*B14</f>
        <v>12500</v>
      </c>
      <c r="F16" s="1" t="s">
        <v>3</v>
      </c>
      <c r="G16" s="3">
        <v>0.1</v>
      </c>
      <c r="H16" s="3">
        <v>0.7</v>
      </c>
      <c r="I16" s="2">
        <f t="shared" si="1"/>
        <v>140250</v>
      </c>
    </row>
    <row r="17" spans="1:9" ht="16.5" x14ac:dyDescent="0.35">
      <c r="A17" s="1" t="s">
        <v>18</v>
      </c>
      <c r="B17" s="10">
        <f>C16+B15</f>
        <v>1275000</v>
      </c>
      <c r="C17" s="1"/>
      <c r="F17" s="1" t="s">
        <v>3</v>
      </c>
      <c r="G17" s="3">
        <v>0.1</v>
      </c>
      <c r="H17" s="3">
        <v>0.8</v>
      </c>
      <c r="I17" s="2">
        <f t="shared" si="1"/>
        <v>140250</v>
      </c>
    </row>
    <row r="18" spans="1:9" ht="16.5" x14ac:dyDescent="0.35">
      <c r="A18" s="1" t="s">
        <v>16</v>
      </c>
      <c r="B18" s="3">
        <v>0.1</v>
      </c>
      <c r="C18" s="10">
        <f>B18*B17</f>
        <v>127500</v>
      </c>
      <c r="F18" s="1" t="s">
        <v>3</v>
      </c>
      <c r="G18" s="3">
        <v>0.1</v>
      </c>
      <c r="H18" s="3">
        <v>0.9</v>
      </c>
      <c r="I18" s="2">
        <f t="shared" si="1"/>
        <v>140250</v>
      </c>
    </row>
    <row r="19" spans="1:9" ht="15" x14ac:dyDescent="0.25">
      <c r="A19" s="5" t="s">
        <v>19</v>
      </c>
      <c r="B19" s="1"/>
      <c r="C19" s="4">
        <f>C18+B17</f>
        <v>1402500</v>
      </c>
      <c r="F19" s="1" t="s">
        <v>4</v>
      </c>
      <c r="G19" s="3">
        <v>0.1</v>
      </c>
      <c r="H19" s="3">
        <v>1</v>
      </c>
      <c r="I19" s="2">
        <f t="shared" si="1"/>
        <v>140250</v>
      </c>
    </row>
    <row r="20" spans="1:9" ht="15" x14ac:dyDescent="0.25">
      <c r="F20" s="5" t="s">
        <v>39</v>
      </c>
      <c r="G20" s="22">
        <f>SUM(G10:G19)</f>
        <v>0.99999999999999989</v>
      </c>
      <c r="H20" s="5"/>
      <c r="I20" s="4">
        <f>SUM(I9:I19)</f>
        <v>1402500</v>
      </c>
    </row>
    <row r="22" spans="1:9" ht="15" x14ac:dyDescent="0.25">
      <c r="A22" s="15" t="s">
        <v>26</v>
      </c>
      <c r="B22" s="16"/>
      <c r="F22" s="5" t="s">
        <v>19</v>
      </c>
      <c r="G22" s="4">
        <f>C19</f>
        <v>1402500</v>
      </c>
    </row>
    <row r="23" spans="1:9" x14ac:dyDescent="0.2">
      <c r="A23" s="1" t="s">
        <v>20</v>
      </c>
      <c r="B23" s="2">
        <v>600000</v>
      </c>
    </row>
    <row r="24" spans="1:9" x14ac:dyDescent="0.2">
      <c r="A24" s="1" t="s">
        <v>40</v>
      </c>
      <c r="B24" s="8">
        <f>G22-B23</f>
        <v>802500</v>
      </c>
    </row>
    <row r="25" spans="1:9" ht="16.5" x14ac:dyDescent="0.25">
      <c r="A25" s="5" t="s">
        <v>41</v>
      </c>
      <c r="B25" s="9">
        <f>(B24/100000)*550</f>
        <v>4413.75</v>
      </c>
      <c r="F25" s="17" t="s">
        <v>32</v>
      </c>
      <c r="G25" s="18"/>
    </row>
    <row r="26" spans="1:9" ht="16.5" x14ac:dyDescent="0.25">
      <c r="A26" s="14" t="s">
        <v>43</v>
      </c>
      <c r="F26" s="11" t="s">
        <v>19</v>
      </c>
      <c r="G26" s="12">
        <f>C19</f>
        <v>1402500</v>
      </c>
    </row>
    <row r="27" spans="1:9" ht="16.5" x14ac:dyDescent="0.25">
      <c r="F27" s="11" t="s">
        <v>21</v>
      </c>
      <c r="G27" s="12">
        <f>B25</f>
        <v>4413.75</v>
      </c>
    </row>
    <row r="28" spans="1:9" ht="16.5" x14ac:dyDescent="0.25">
      <c r="A28" s="15" t="s">
        <v>28</v>
      </c>
      <c r="B28" s="16"/>
      <c r="F28" s="11" t="s">
        <v>31</v>
      </c>
      <c r="G28" s="12">
        <f>B35</f>
        <v>1200000</v>
      </c>
    </row>
    <row r="29" spans="1:9" x14ac:dyDescent="0.2">
      <c r="A29" s="1" t="s">
        <v>29</v>
      </c>
      <c r="B29" s="2">
        <v>28500</v>
      </c>
    </row>
    <row r="30" spans="1:9" x14ac:dyDescent="0.2">
      <c r="A30" s="1" t="s">
        <v>10</v>
      </c>
      <c r="B30" s="13">
        <f>D9</f>
        <v>95</v>
      </c>
    </row>
    <row r="31" spans="1:9" x14ac:dyDescent="0.2">
      <c r="A31" s="1" t="s">
        <v>33</v>
      </c>
      <c r="B31" s="2">
        <f>B30*B29</f>
        <v>2707500</v>
      </c>
    </row>
    <row r="32" spans="1:9" x14ac:dyDescent="0.2">
      <c r="A32" s="1" t="s">
        <v>30</v>
      </c>
      <c r="B32" s="8">
        <f>C19</f>
        <v>1402500</v>
      </c>
    </row>
    <row r="33" spans="1:2" x14ac:dyDescent="0.2">
      <c r="A33" s="1" t="s">
        <v>38</v>
      </c>
      <c r="B33" s="8">
        <v>100000</v>
      </c>
    </row>
    <row r="34" spans="1:2" x14ac:dyDescent="0.2">
      <c r="A34" s="1" t="s">
        <v>42</v>
      </c>
      <c r="B34" s="8">
        <v>5000</v>
      </c>
    </row>
    <row r="35" spans="1:2" ht="15" x14ac:dyDescent="0.25">
      <c r="A35" s="5" t="s">
        <v>31</v>
      </c>
      <c r="B35" s="9">
        <f>B31-B32-B33-B34</f>
        <v>1200000</v>
      </c>
    </row>
  </sheetData>
  <mergeCells count="7">
    <mergeCell ref="A28:B28"/>
    <mergeCell ref="F25:G25"/>
    <mergeCell ref="A2:B2"/>
    <mergeCell ref="A12:C12"/>
    <mergeCell ref="A7:D7"/>
    <mergeCell ref="F7:I7"/>
    <mergeCell ref="A22:B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רועי כהן</dc:creator>
  <cp:lastModifiedBy>רועי כהן</cp:lastModifiedBy>
  <dcterms:created xsi:type="dcterms:W3CDTF">2015-06-05T18:19:34Z</dcterms:created>
  <dcterms:modified xsi:type="dcterms:W3CDTF">2023-03-18T17:47:48Z</dcterms:modified>
</cp:coreProperties>
</file>