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ברוך\OneDrive\מסמכים\"/>
    </mc:Choice>
  </mc:AlternateContent>
  <xr:revisionPtr revIDLastSave="0" documentId="13_ncr:1_{C24B7F4E-1946-4C6A-AFBF-CD105C40A39E}" xr6:coauthVersionLast="47" xr6:coauthVersionMax="47" xr10:uidLastSave="{00000000-0000-0000-0000-000000000000}"/>
  <bookViews>
    <workbookView xWindow="-110" yWindow="-110" windowWidth="19420" windowHeight="10300" xr2:uid="{999593F3-E3F1-421B-A628-4E67C62ED63F}"/>
  </bookViews>
  <sheets>
    <sheet name="השוואה ד&quot;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K8" i="1" s="1"/>
  <c r="K12" i="1" s="1"/>
  <c r="K16" i="1" s="1"/>
  <c r="M8" i="1"/>
  <c r="M12" i="1" s="1"/>
  <c r="M16" i="1" s="1"/>
  <c r="C18" i="1"/>
  <c r="C22" i="1" s="1"/>
  <c r="E18" i="1"/>
  <c r="F24" i="1"/>
  <c r="G24" i="1"/>
  <c r="H24" i="1"/>
  <c r="M24" i="1"/>
  <c r="M28" i="1" s="1"/>
  <c r="M32" i="1" s="1"/>
  <c r="F30" i="1"/>
  <c r="G30" i="1"/>
  <c r="H30" i="1"/>
  <c r="C34" i="1"/>
  <c r="E34" i="1"/>
  <c r="E50" i="1" s="1"/>
  <c r="E66" i="1" s="1"/>
  <c r="E82" i="1" s="1"/>
  <c r="E98" i="1" s="1"/>
  <c r="E114" i="1" s="1"/>
  <c r="E130" i="1" s="1"/>
  <c r="E146" i="1" s="1"/>
  <c r="E162" i="1" s="1"/>
  <c r="E178" i="1" s="1"/>
  <c r="E194" i="1" s="1"/>
  <c r="E210" i="1" s="1"/>
  <c r="E226" i="1" s="1"/>
  <c r="E242" i="1" s="1"/>
  <c r="E258" i="1" s="1"/>
  <c r="E274" i="1" s="1"/>
  <c r="E290" i="1" s="1"/>
  <c r="E306" i="1" s="1"/>
  <c r="E322" i="1" s="1"/>
  <c r="E338" i="1" s="1"/>
  <c r="E354" i="1" s="1"/>
  <c r="E370" i="1" s="1"/>
  <c r="E386" i="1" s="1"/>
  <c r="E402" i="1" s="1"/>
  <c r="E418" i="1" s="1"/>
  <c r="E434" i="1" s="1"/>
  <c r="E450" i="1" s="1"/>
  <c r="E466" i="1" s="1"/>
  <c r="E482" i="1" s="1"/>
  <c r="E498" i="1" s="1"/>
  <c r="E514" i="1" s="1"/>
  <c r="E530" i="1" s="1"/>
  <c r="E546" i="1" s="1"/>
  <c r="E562" i="1" s="1"/>
  <c r="E578" i="1" s="1"/>
  <c r="E594" i="1" s="1"/>
  <c r="E610" i="1" s="1"/>
  <c r="E626" i="1" s="1"/>
  <c r="C38" i="1"/>
  <c r="F40" i="1"/>
  <c r="K40" i="1" s="1"/>
  <c r="G40" i="1"/>
  <c r="H40" i="1"/>
  <c r="F46" i="1"/>
  <c r="G46" i="1"/>
  <c r="H46" i="1"/>
  <c r="C50" i="1"/>
  <c r="C54" i="1" s="1"/>
  <c r="F56" i="1"/>
  <c r="G56" i="1"/>
  <c r="H56" i="1"/>
  <c r="F62" i="1"/>
  <c r="G62" i="1"/>
  <c r="H62" i="1"/>
  <c r="C66" i="1"/>
  <c r="C70" i="1"/>
  <c r="F72" i="1"/>
  <c r="K72" i="1" s="1"/>
  <c r="G72" i="1"/>
  <c r="H72" i="1"/>
  <c r="F78" i="1"/>
  <c r="G78" i="1"/>
  <c r="H78" i="1"/>
  <c r="C82" i="1"/>
  <c r="C150" i="1" s="1"/>
  <c r="F88" i="1"/>
  <c r="G88" i="1"/>
  <c r="H88" i="1"/>
  <c r="F94" i="1"/>
  <c r="G94" i="1"/>
  <c r="H94" i="1"/>
  <c r="C98" i="1"/>
  <c r="F104" i="1"/>
  <c r="G104" i="1"/>
  <c r="H104" i="1"/>
  <c r="F110" i="1"/>
  <c r="G110" i="1"/>
  <c r="H110" i="1"/>
  <c r="C114" i="1"/>
  <c r="F120" i="1"/>
  <c r="G120" i="1"/>
  <c r="H120" i="1"/>
  <c r="F126" i="1"/>
  <c r="G126" i="1"/>
  <c r="H126" i="1"/>
  <c r="C130" i="1"/>
  <c r="F136" i="1"/>
  <c r="G136" i="1"/>
  <c r="H136" i="1"/>
  <c r="F142" i="1"/>
  <c r="G142" i="1"/>
  <c r="H142" i="1"/>
  <c r="C146" i="1"/>
  <c r="F152" i="1"/>
  <c r="G152" i="1"/>
  <c r="H152" i="1"/>
  <c r="F158" i="1"/>
  <c r="G158" i="1"/>
  <c r="H158" i="1"/>
  <c r="C162" i="1"/>
  <c r="F168" i="1"/>
  <c r="G168" i="1"/>
  <c r="H168" i="1"/>
  <c r="F174" i="1"/>
  <c r="G174" i="1"/>
  <c r="H174" i="1"/>
  <c r="C178" i="1"/>
  <c r="F184" i="1"/>
  <c r="G184" i="1"/>
  <c r="H184" i="1"/>
  <c r="F190" i="1"/>
  <c r="G190" i="1"/>
  <c r="H190" i="1"/>
  <c r="C194" i="1"/>
  <c r="F200" i="1"/>
  <c r="G200" i="1"/>
  <c r="H200" i="1"/>
  <c r="F206" i="1"/>
  <c r="G206" i="1"/>
  <c r="H206" i="1"/>
  <c r="C210" i="1"/>
  <c r="F216" i="1"/>
  <c r="G216" i="1"/>
  <c r="H216" i="1"/>
  <c r="F222" i="1"/>
  <c r="G222" i="1"/>
  <c r="H222" i="1"/>
  <c r="C226" i="1"/>
  <c r="C230" i="1"/>
  <c r="F232" i="1"/>
  <c r="G232" i="1"/>
  <c r="H232" i="1"/>
  <c r="F238" i="1"/>
  <c r="G238" i="1"/>
  <c r="H238" i="1"/>
  <c r="C242" i="1"/>
  <c r="F248" i="1"/>
  <c r="G248" i="1"/>
  <c r="H248" i="1"/>
  <c r="F254" i="1"/>
  <c r="G254" i="1"/>
  <c r="H254" i="1"/>
  <c r="C258" i="1"/>
  <c r="F264" i="1"/>
  <c r="G264" i="1"/>
  <c r="H264" i="1"/>
  <c r="F270" i="1"/>
  <c r="G270" i="1"/>
  <c r="H270" i="1"/>
  <c r="C274" i="1"/>
  <c r="C278" i="1"/>
  <c r="F280" i="1"/>
  <c r="G280" i="1"/>
  <c r="H280" i="1"/>
  <c r="F286" i="1"/>
  <c r="G286" i="1"/>
  <c r="H286" i="1"/>
  <c r="C290" i="1"/>
  <c r="C294" i="1"/>
  <c r="F296" i="1"/>
  <c r="G296" i="1"/>
  <c r="H296" i="1"/>
  <c r="F302" i="1"/>
  <c r="G302" i="1"/>
  <c r="H302" i="1"/>
  <c r="C306" i="1"/>
  <c r="F312" i="1"/>
  <c r="G312" i="1"/>
  <c r="H312" i="1"/>
  <c r="F318" i="1"/>
  <c r="G318" i="1"/>
  <c r="H318" i="1"/>
  <c r="C322" i="1"/>
  <c r="F328" i="1"/>
  <c r="G328" i="1"/>
  <c r="H328" i="1"/>
  <c r="F334" i="1"/>
  <c r="G334" i="1"/>
  <c r="H334" i="1"/>
  <c r="C338" i="1"/>
  <c r="C342" i="1"/>
  <c r="F344" i="1"/>
  <c r="G344" i="1"/>
  <c r="H344" i="1"/>
  <c r="F350" i="1"/>
  <c r="G350" i="1"/>
  <c r="H350" i="1"/>
  <c r="C354" i="1"/>
  <c r="F360" i="1"/>
  <c r="G360" i="1"/>
  <c r="H360" i="1"/>
  <c r="F366" i="1"/>
  <c r="G366" i="1"/>
  <c r="H366" i="1"/>
  <c r="C370" i="1"/>
  <c r="F376" i="1"/>
  <c r="G376" i="1"/>
  <c r="H376" i="1"/>
  <c r="F382" i="1"/>
  <c r="G382" i="1"/>
  <c r="H382" i="1"/>
  <c r="C386" i="1"/>
  <c r="F392" i="1"/>
  <c r="G392" i="1"/>
  <c r="H392" i="1"/>
  <c r="F398" i="1"/>
  <c r="G398" i="1"/>
  <c r="H398" i="1"/>
  <c r="C402" i="1"/>
  <c r="F408" i="1"/>
  <c r="G408" i="1"/>
  <c r="H408" i="1"/>
  <c r="F414" i="1"/>
  <c r="G414" i="1"/>
  <c r="H414" i="1"/>
  <c r="C418" i="1"/>
  <c r="F424" i="1"/>
  <c r="G424" i="1"/>
  <c r="H424" i="1"/>
  <c r="F430" i="1"/>
  <c r="G430" i="1"/>
  <c r="H430" i="1"/>
  <c r="C434" i="1"/>
  <c r="C438" i="1"/>
  <c r="F440" i="1"/>
  <c r="G440" i="1"/>
  <c r="H440" i="1"/>
  <c r="F446" i="1"/>
  <c r="G446" i="1"/>
  <c r="H446" i="1"/>
  <c r="C450" i="1"/>
  <c r="C454" i="1"/>
  <c r="F456" i="1"/>
  <c r="G456" i="1"/>
  <c r="H456" i="1"/>
  <c r="F462" i="1"/>
  <c r="G462" i="1"/>
  <c r="H462" i="1"/>
  <c r="C466" i="1"/>
  <c r="F472" i="1"/>
  <c r="G472" i="1"/>
  <c r="H472" i="1"/>
  <c r="F478" i="1"/>
  <c r="G478" i="1"/>
  <c r="H478" i="1"/>
  <c r="C482" i="1"/>
  <c r="F488" i="1"/>
  <c r="G488" i="1"/>
  <c r="H488" i="1"/>
  <c r="F494" i="1"/>
  <c r="G494" i="1"/>
  <c r="H494" i="1"/>
  <c r="C498" i="1"/>
  <c r="F504" i="1"/>
  <c r="G504" i="1"/>
  <c r="H504" i="1"/>
  <c r="F510" i="1"/>
  <c r="G510" i="1"/>
  <c r="H510" i="1"/>
  <c r="C514" i="1"/>
  <c r="F520" i="1"/>
  <c r="G520" i="1"/>
  <c r="H520" i="1"/>
  <c r="F526" i="1"/>
  <c r="G526" i="1"/>
  <c r="H526" i="1"/>
  <c r="C530" i="1"/>
  <c r="F536" i="1"/>
  <c r="G536" i="1"/>
  <c r="H536" i="1"/>
  <c r="F542" i="1"/>
  <c r="G542" i="1"/>
  <c r="H542" i="1"/>
  <c r="C546" i="1"/>
  <c r="F552" i="1"/>
  <c r="G552" i="1"/>
  <c r="H552" i="1"/>
  <c r="F558" i="1"/>
  <c r="G558" i="1"/>
  <c r="H558" i="1"/>
  <c r="C562" i="1"/>
  <c r="C566" i="1"/>
  <c r="F568" i="1"/>
  <c r="G568" i="1"/>
  <c r="H568" i="1"/>
  <c r="F574" i="1"/>
  <c r="G574" i="1"/>
  <c r="H574" i="1"/>
  <c r="C578" i="1"/>
  <c r="C582" i="1"/>
  <c r="F584" i="1"/>
  <c r="G584" i="1"/>
  <c r="H584" i="1"/>
  <c r="F590" i="1"/>
  <c r="G590" i="1"/>
  <c r="H590" i="1"/>
  <c r="C594" i="1"/>
  <c r="F600" i="1"/>
  <c r="G600" i="1"/>
  <c r="H600" i="1"/>
  <c r="F606" i="1"/>
  <c r="G606" i="1"/>
  <c r="H606" i="1"/>
  <c r="C610" i="1"/>
  <c r="F616" i="1"/>
  <c r="G616" i="1"/>
  <c r="H616" i="1"/>
  <c r="F622" i="1"/>
  <c r="G622" i="1"/>
  <c r="H622" i="1"/>
  <c r="C626" i="1"/>
  <c r="F632" i="1"/>
  <c r="G632" i="1"/>
  <c r="H632" i="1"/>
  <c r="F638" i="1"/>
  <c r="G638" i="1"/>
  <c r="H638" i="1"/>
  <c r="C598" i="1" l="1"/>
  <c r="C470" i="1"/>
  <c r="C134" i="1"/>
  <c r="K56" i="1"/>
  <c r="C630" i="1"/>
  <c r="C518" i="1"/>
  <c r="C502" i="1"/>
  <c r="C390" i="1"/>
  <c r="C374" i="1"/>
  <c r="C262" i="1"/>
  <c r="L72" i="1"/>
  <c r="M72" i="1"/>
  <c r="K24" i="1"/>
  <c r="K28" i="1" s="1"/>
  <c r="K32" i="1" s="1"/>
  <c r="K44" i="1" s="1"/>
  <c r="K48" i="1" s="1"/>
  <c r="C358" i="1"/>
  <c r="C326" i="1"/>
  <c r="M56" i="1"/>
  <c r="L40" i="1"/>
  <c r="M40" i="1"/>
  <c r="M44" i="1" s="1"/>
  <c r="M48" i="1" s="1"/>
  <c r="C614" i="1"/>
  <c r="C486" i="1"/>
  <c r="C550" i="1"/>
  <c r="L56" i="1"/>
  <c r="C86" i="1"/>
  <c r="C118" i="1"/>
  <c r="C182" i="1"/>
  <c r="C246" i="1"/>
  <c r="C310" i="1"/>
  <c r="C198" i="1"/>
  <c r="C102" i="1"/>
  <c r="C534" i="1"/>
  <c r="C422" i="1"/>
  <c r="C406" i="1"/>
  <c r="C214" i="1"/>
  <c r="C166" i="1"/>
  <c r="L24" i="1"/>
  <c r="L8" i="1"/>
  <c r="L12" i="1" s="1"/>
  <c r="L16" i="1" s="1"/>
  <c r="L104" i="1" l="1"/>
  <c r="L168" i="1"/>
  <c r="L232" i="1"/>
  <c r="L296" i="1"/>
  <c r="L360" i="1"/>
  <c r="L424" i="1"/>
  <c r="L488" i="1"/>
  <c r="L552" i="1"/>
  <c r="L616" i="1"/>
  <c r="M104" i="1"/>
  <c r="K120" i="1"/>
  <c r="L136" i="1"/>
  <c r="L200" i="1"/>
  <c r="L264" i="1"/>
  <c r="L328" i="1"/>
  <c r="L392" i="1"/>
  <c r="L456" i="1"/>
  <c r="L520" i="1"/>
  <c r="L584" i="1"/>
  <c r="K88" i="1"/>
  <c r="M136" i="1"/>
  <c r="K152" i="1"/>
  <c r="M200" i="1"/>
  <c r="K216" i="1"/>
  <c r="M264" i="1"/>
  <c r="K280" i="1"/>
  <c r="M328" i="1"/>
  <c r="K344" i="1"/>
  <c r="K104" i="1"/>
  <c r="K200" i="1"/>
  <c r="K248" i="1"/>
  <c r="L312" i="1"/>
  <c r="L376" i="1"/>
  <c r="M392" i="1"/>
  <c r="L504" i="1"/>
  <c r="M520" i="1"/>
  <c r="L632" i="1"/>
  <c r="K184" i="1"/>
  <c r="L248" i="1"/>
  <c r="M312" i="1"/>
  <c r="K360" i="1"/>
  <c r="K472" i="1"/>
  <c r="K488" i="1"/>
  <c r="M120" i="1"/>
  <c r="L216" i="1"/>
  <c r="M232" i="1"/>
  <c r="L568" i="1"/>
  <c r="M584" i="1"/>
  <c r="K408" i="1"/>
  <c r="K536" i="1"/>
  <c r="L408" i="1"/>
  <c r="M424" i="1"/>
  <c r="K136" i="1"/>
  <c r="M376" i="1"/>
  <c r="M504" i="1"/>
  <c r="K600" i="1"/>
  <c r="K616" i="1"/>
  <c r="M632" i="1"/>
  <c r="K168" i="1"/>
  <c r="M456" i="1"/>
  <c r="M168" i="1"/>
  <c r="M440" i="1"/>
  <c r="M568" i="1"/>
  <c r="L536" i="1"/>
  <c r="M552" i="1"/>
  <c r="L88" i="1"/>
  <c r="L184" i="1"/>
  <c r="M248" i="1"/>
  <c r="K296" i="1"/>
  <c r="L344" i="1"/>
  <c r="M360" i="1"/>
  <c r="L472" i="1"/>
  <c r="M488" i="1"/>
  <c r="L600" i="1"/>
  <c r="M616" i="1"/>
  <c r="M280" i="1"/>
  <c r="L440" i="1"/>
  <c r="L152" i="1"/>
  <c r="M88" i="1"/>
  <c r="L120" i="1"/>
  <c r="M184" i="1"/>
  <c r="K232" i="1"/>
  <c r="L280" i="1"/>
  <c r="M296" i="1"/>
  <c r="M344" i="1"/>
  <c r="K440" i="1"/>
  <c r="K456" i="1"/>
  <c r="M472" i="1"/>
  <c r="K568" i="1"/>
  <c r="K584" i="1"/>
  <c r="M600" i="1"/>
  <c r="M216" i="1"/>
  <c r="K424" i="1"/>
  <c r="K552" i="1"/>
  <c r="M152" i="1"/>
  <c r="K328" i="1"/>
  <c r="K264" i="1"/>
  <c r="K312" i="1"/>
  <c r="K376" i="1"/>
  <c r="K392" i="1"/>
  <c r="K504" i="1"/>
  <c r="M536" i="1"/>
  <c r="M408" i="1"/>
  <c r="K520" i="1"/>
  <c r="K632" i="1"/>
  <c r="K60" i="1"/>
  <c r="K64" i="1" s="1"/>
  <c r="K76" i="1" s="1"/>
  <c r="K80" i="1" s="1"/>
  <c r="L28" i="1"/>
  <c r="L32" i="1" s="1"/>
  <c r="L44" i="1"/>
  <c r="L48" i="1" s="1"/>
  <c r="L60" i="1" s="1"/>
  <c r="L64" i="1" s="1"/>
  <c r="L76" i="1" s="1"/>
  <c r="L80" i="1" s="1"/>
  <c r="M60" i="1"/>
  <c r="M64" i="1" s="1"/>
  <c r="M76" i="1" s="1"/>
  <c r="M80" i="1" s="1"/>
  <c r="M92" i="1" l="1"/>
  <c r="M96" i="1" s="1"/>
  <c r="M108" i="1" s="1"/>
  <c r="M112" i="1" s="1"/>
  <c r="M124" i="1" s="1"/>
  <c r="M128" i="1" s="1"/>
  <c r="M140" i="1" s="1"/>
  <c r="M144" i="1" s="1"/>
  <c r="M156" i="1" s="1"/>
  <c r="M160" i="1" s="1"/>
  <c r="M172" i="1" s="1"/>
  <c r="M176" i="1" s="1"/>
  <c r="M188" i="1" s="1"/>
  <c r="M192" i="1" s="1"/>
  <c r="M204" i="1" s="1"/>
  <c r="M208" i="1" s="1"/>
  <c r="M220" i="1" s="1"/>
  <c r="M224" i="1" s="1"/>
  <c r="M236" i="1" s="1"/>
  <c r="M240" i="1" s="1"/>
  <c r="M252" i="1" s="1"/>
  <c r="M256" i="1" s="1"/>
  <c r="M268" i="1" s="1"/>
  <c r="M272" i="1" s="1"/>
  <c r="M284" i="1" s="1"/>
  <c r="M288" i="1" s="1"/>
  <c r="M300" i="1" s="1"/>
  <c r="M304" i="1" s="1"/>
  <c r="M316" i="1" s="1"/>
  <c r="M320" i="1" s="1"/>
  <c r="M332" i="1" s="1"/>
  <c r="M336" i="1" s="1"/>
  <c r="M348" i="1" s="1"/>
  <c r="M352" i="1" s="1"/>
  <c r="M364" i="1" s="1"/>
  <c r="M368" i="1" s="1"/>
  <c r="M380" i="1" s="1"/>
  <c r="M384" i="1" s="1"/>
  <c r="M396" i="1" s="1"/>
  <c r="M400" i="1" s="1"/>
  <c r="M412" i="1" s="1"/>
  <c r="M416" i="1" s="1"/>
  <c r="M428" i="1" s="1"/>
  <c r="M432" i="1" s="1"/>
  <c r="M444" i="1" s="1"/>
  <c r="M448" i="1" s="1"/>
  <c r="M460" i="1" s="1"/>
  <c r="M464" i="1" s="1"/>
  <c r="M476" i="1" s="1"/>
  <c r="M480" i="1" s="1"/>
  <c r="M492" i="1" s="1"/>
  <c r="M496" i="1" s="1"/>
  <c r="M508" i="1" s="1"/>
  <c r="M512" i="1" s="1"/>
  <c r="M524" i="1" s="1"/>
  <c r="M528" i="1" s="1"/>
  <c r="M540" i="1" s="1"/>
  <c r="M544" i="1" s="1"/>
  <c r="M556" i="1" s="1"/>
  <c r="M560" i="1" s="1"/>
  <c r="M572" i="1" s="1"/>
  <c r="M576" i="1" s="1"/>
  <c r="M588" i="1" s="1"/>
  <c r="M592" i="1" s="1"/>
  <c r="M604" i="1" s="1"/>
  <c r="M608" i="1" s="1"/>
  <c r="M620" i="1" s="1"/>
  <c r="M624" i="1" s="1"/>
  <c r="M636" i="1" s="1"/>
  <c r="M640" i="1" s="1"/>
  <c r="K92" i="1"/>
  <c r="K96" i="1" s="1"/>
  <c r="K108" i="1" s="1"/>
  <c r="K112" i="1" s="1"/>
  <c r="K124" i="1" s="1"/>
  <c r="K128" i="1" s="1"/>
  <c r="K140" i="1" s="1"/>
  <c r="K144" i="1" s="1"/>
  <c r="K156" i="1" s="1"/>
  <c r="K160" i="1" s="1"/>
  <c r="K172" i="1" s="1"/>
  <c r="K176" i="1" s="1"/>
  <c r="K188" i="1" s="1"/>
  <c r="K192" i="1" s="1"/>
  <c r="K204" i="1" s="1"/>
  <c r="K208" i="1" s="1"/>
  <c r="K220" i="1" s="1"/>
  <c r="K224" i="1" s="1"/>
  <c r="K236" i="1" s="1"/>
  <c r="K240" i="1" s="1"/>
  <c r="K252" i="1" s="1"/>
  <c r="K256" i="1" s="1"/>
  <c r="K268" i="1" s="1"/>
  <c r="K272" i="1" s="1"/>
  <c r="K284" i="1" s="1"/>
  <c r="K288" i="1" s="1"/>
  <c r="K300" i="1" s="1"/>
  <c r="K304" i="1" s="1"/>
  <c r="K316" i="1" s="1"/>
  <c r="K320" i="1" s="1"/>
  <c r="K332" i="1" s="1"/>
  <c r="K336" i="1" s="1"/>
  <c r="K348" i="1" s="1"/>
  <c r="K352" i="1" s="1"/>
  <c r="K364" i="1" s="1"/>
  <c r="K368" i="1" s="1"/>
  <c r="K380" i="1" s="1"/>
  <c r="K384" i="1" s="1"/>
  <c r="K396" i="1" s="1"/>
  <c r="K400" i="1" s="1"/>
  <c r="K412" i="1" s="1"/>
  <c r="K416" i="1" s="1"/>
  <c r="K428" i="1" s="1"/>
  <c r="K432" i="1" s="1"/>
  <c r="K444" i="1" s="1"/>
  <c r="K448" i="1" s="1"/>
  <c r="K460" i="1" s="1"/>
  <c r="K464" i="1" s="1"/>
  <c r="K476" i="1" s="1"/>
  <c r="K480" i="1" s="1"/>
  <c r="K492" i="1" s="1"/>
  <c r="K496" i="1" s="1"/>
  <c r="K508" i="1" s="1"/>
  <c r="K512" i="1" s="1"/>
  <c r="K524" i="1" s="1"/>
  <c r="K528" i="1" s="1"/>
  <c r="K540" i="1" s="1"/>
  <c r="K544" i="1" s="1"/>
  <c r="K556" i="1" s="1"/>
  <c r="K560" i="1" s="1"/>
  <c r="K572" i="1" s="1"/>
  <c r="K576" i="1" s="1"/>
  <c r="K588" i="1" s="1"/>
  <c r="K592" i="1" s="1"/>
  <c r="K604" i="1" s="1"/>
  <c r="K608" i="1" s="1"/>
  <c r="K620" i="1" s="1"/>
  <c r="K624" i="1" s="1"/>
  <c r="K636" i="1" s="1"/>
  <c r="K640" i="1" s="1"/>
  <c r="L92" i="1"/>
  <c r="L96" i="1" s="1"/>
  <c r="L108" i="1" s="1"/>
  <c r="L112" i="1" s="1"/>
  <c r="L124" i="1" s="1"/>
  <c r="L128" i="1" s="1"/>
  <c r="L140" i="1" s="1"/>
  <c r="L144" i="1" s="1"/>
  <c r="L156" i="1" s="1"/>
  <c r="L160" i="1" s="1"/>
  <c r="L172" i="1" s="1"/>
  <c r="L176" i="1" s="1"/>
  <c r="L188" i="1" s="1"/>
  <c r="L192" i="1" s="1"/>
  <c r="L204" i="1" s="1"/>
  <c r="L208" i="1" s="1"/>
  <c r="L220" i="1" s="1"/>
  <c r="L224" i="1" s="1"/>
  <c r="L236" i="1" s="1"/>
  <c r="L240" i="1" s="1"/>
  <c r="L252" i="1" s="1"/>
  <c r="L256" i="1" s="1"/>
  <c r="L268" i="1" s="1"/>
  <c r="L272" i="1" s="1"/>
  <c r="L284" i="1" s="1"/>
  <c r="L288" i="1" s="1"/>
  <c r="L300" i="1" s="1"/>
  <c r="L304" i="1" s="1"/>
  <c r="L316" i="1" s="1"/>
  <c r="L320" i="1" s="1"/>
  <c r="L332" i="1" s="1"/>
  <c r="L336" i="1" s="1"/>
  <c r="L348" i="1" s="1"/>
  <c r="L352" i="1" s="1"/>
  <c r="L364" i="1" s="1"/>
  <c r="L368" i="1" s="1"/>
  <c r="L380" i="1" s="1"/>
  <c r="L384" i="1" s="1"/>
  <c r="L396" i="1" s="1"/>
  <c r="L400" i="1" s="1"/>
  <c r="L412" i="1" s="1"/>
  <c r="L416" i="1" s="1"/>
  <c r="L428" i="1" s="1"/>
  <c r="L432" i="1" s="1"/>
  <c r="L444" i="1" s="1"/>
  <c r="L448" i="1" s="1"/>
  <c r="L460" i="1" s="1"/>
  <c r="L464" i="1" s="1"/>
  <c r="L476" i="1" s="1"/>
  <c r="L480" i="1" s="1"/>
  <c r="L492" i="1" s="1"/>
  <c r="L496" i="1" s="1"/>
  <c r="L508" i="1" s="1"/>
  <c r="L512" i="1" s="1"/>
  <c r="L524" i="1" s="1"/>
  <c r="L528" i="1" s="1"/>
  <c r="L540" i="1" s="1"/>
  <c r="L544" i="1" s="1"/>
  <c r="L556" i="1" s="1"/>
  <c r="L560" i="1" s="1"/>
  <c r="L572" i="1" s="1"/>
  <c r="L576" i="1" s="1"/>
  <c r="L588" i="1" s="1"/>
  <c r="L592" i="1" s="1"/>
  <c r="L604" i="1" s="1"/>
  <c r="L608" i="1" s="1"/>
  <c r="L620" i="1" s="1"/>
  <c r="L624" i="1" s="1"/>
  <c r="L636" i="1" s="1"/>
  <c r="L640" i="1" s="1"/>
</calcChain>
</file>

<file path=xl/sharedStrings.xml><?xml version="1.0" encoding="utf-8"?>
<sst xmlns="http://schemas.openxmlformats.org/spreadsheetml/2006/main" count="962" uniqueCount="53">
  <si>
    <t>הצעה ג</t>
  </si>
  <si>
    <t>הצעה ב</t>
  </si>
  <si>
    <t>הצעה א</t>
  </si>
  <si>
    <t>סכום אחרי דמי ניהול מצבירה</t>
  </si>
  <si>
    <t>דמי ניהול- צבירה</t>
  </si>
  <si>
    <t>סכום סוף שנה לפני דמי ניהול</t>
  </si>
  <si>
    <t>סכום אחרי דמי ניהול מהפקדה</t>
  </si>
  <si>
    <t>דמי ניהול- הפקדה</t>
  </si>
  <si>
    <t>סכום הפקדה שנתי</t>
  </si>
  <si>
    <t>שנה מ</t>
  </si>
  <si>
    <t>אחוז רווח שנתי</t>
  </si>
  <si>
    <t>סכום בפקדה חודשי</t>
  </si>
  <si>
    <t>שנה לט</t>
  </si>
  <si>
    <t>שנה לח</t>
  </si>
  <si>
    <t>שנה לז</t>
  </si>
  <si>
    <t>שנה לו</t>
  </si>
  <si>
    <t>שנה לה</t>
  </si>
  <si>
    <t>שנה לד</t>
  </si>
  <si>
    <t>שנה לג</t>
  </si>
  <si>
    <t>שנה לב</t>
  </si>
  <si>
    <t>שנה לא</t>
  </si>
  <si>
    <t>שנה ל</t>
  </si>
  <si>
    <t>שנה כט</t>
  </si>
  <si>
    <t>שנה כח</t>
  </si>
  <si>
    <t>שנה כז</t>
  </si>
  <si>
    <t>שנה כו</t>
  </si>
  <si>
    <t>שנה כה</t>
  </si>
  <si>
    <t>שנה כד</t>
  </si>
  <si>
    <t>שנה כג</t>
  </si>
  <si>
    <t>שנה כב</t>
  </si>
  <si>
    <t>שנה כא</t>
  </si>
  <si>
    <t>שנה כ</t>
  </si>
  <si>
    <t>שנה יט</t>
  </si>
  <si>
    <t>שנה יח</t>
  </si>
  <si>
    <t>שנה יז</t>
  </si>
  <si>
    <t>שנה טז</t>
  </si>
  <si>
    <t>שנה טו</t>
  </si>
  <si>
    <t>שנה יד</t>
  </si>
  <si>
    <t>שנה יג</t>
  </si>
  <si>
    <t>שנה יב</t>
  </si>
  <si>
    <t>שנה יא</t>
  </si>
  <si>
    <t>שנה י</t>
  </si>
  <si>
    <t>שנה ט</t>
  </si>
  <si>
    <t>שנה ח</t>
  </si>
  <si>
    <t>שנה ז</t>
  </si>
  <si>
    <t>שנה ו</t>
  </si>
  <si>
    <t>שנה ה</t>
  </si>
  <si>
    <t>שנה ד</t>
  </si>
  <si>
    <t>שנה ג</t>
  </si>
  <si>
    <t>שנה ב</t>
  </si>
  <si>
    <t>למלאות רק תאים בצבע כזה</t>
  </si>
  <si>
    <t>שנה א</t>
  </si>
  <si>
    <t>סכום קיים בחשבון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</si>
</sst>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_ * #,##0.000_ ;_ * \-#,##0.000_ ;_ * &quot;-&quot;??_ ;_ @_ "/>
    <numFmt numFmtId="165" formatCode="0.0%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10" fontId="0" fillId="2" borderId="0" xfId="2" applyNumberFormat="1" applyFont="1" applyFill="1"/>
    <xf numFmtId="164" fontId="0" fillId="3" borderId="0" xfId="1" applyNumberFormat="1" applyFont="1" applyFill="1"/>
    <xf numFmtId="165" fontId="0" fillId="2" borderId="0" xfId="2" applyNumberFormat="1" applyFont="1" applyFill="1"/>
    <xf numFmtId="9" fontId="0" fillId="2" borderId="0" xfId="2" applyFont="1" applyFill="1"/>
    <xf numFmtId="164" fontId="0" fillId="2" borderId="0" xfId="1" applyNumberFormat="1" applyFont="1" applyFill="1"/>
    <xf numFmtId="164" fontId="0" fillId="0" borderId="0" xfId="1" applyNumberFormat="1" applyFont="1" applyAlignment="1">
      <alignment horizontal="center"/>
    </xf>
    <xf numFmtId="164" fontId="0" fillId="4" borderId="0" xfId="1" applyNumberFormat="1" applyFont="1" applyFill="1" applyAlignment="1">
      <alignment horizontal="center"/>
    </xf>
    <xf numFmtId="164" fontId="0" fillId="2" borderId="0" xfId="1" applyNumberFormat="1" applyFont="1" applyFill="1" applyAlignment="1">
      <alignment horizontal="center"/>
    </xf>
    <xf numFmtId="1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AA25A-0DF5-4D37-A8B6-8F60F4E5A283}">
  <dimension ref="A1:M640"/>
  <sheetViews>
    <sheetView rightToLeft="1" tabSelected="1" topLeftCell="B19" workbookViewId="0">
      <selection activeCell="F14" sqref="F14"/>
    </sheetView>
  </sheetViews>
  <sheetFormatPr defaultRowHeight="14" x14ac:dyDescent="0.3"/>
  <cols>
    <col min="1" max="1" width="14.75" style="1" bestFit="1" customWidth="1"/>
    <col min="2" max="2" width="8.6640625" style="1"/>
    <col min="3" max="3" width="15.58203125" style="1" bestFit="1" customWidth="1"/>
    <col min="4" max="4" width="8.6640625" style="1"/>
    <col min="5" max="5" width="12.58203125" style="1" bestFit="1" customWidth="1"/>
    <col min="6" max="8" width="8.9140625" style="1" bestFit="1" customWidth="1"/>
    <col min="9" max="9" width="11.75" style="1" bestFit="1" customWidth="1"/>
    <col min="10" max="10" width="11.33203125" style="1" bestFit="1" customWidth="1"/>
    <col min="11" max="13" width="15.08203125" style="1" bestFit="1" customWidth="1"/>
    <col min="14" max="16384" width="8.6640625" style="1"/>
  </cols>
  <sheetData>
    <row r="1" spans="1:13" x14ac:dyDescent="0.3">
      <c r="A1" s="3" t="s">
        <v>52</v>
      </c>
      <c r="C1" s="3" t="s">
        <v>11</v>
      </c>
      <c r="E1" s="3" t="s">
        <v>10</v>
      </c>
    </row>
    <row r="2" spans="1:13" x14ac:dyDescent="0.3">
      <c r="A2" s="6">
        <v>8600</v>
      </c>
      <c r="C2" s="6">
        <v>828</v>
      </c>
      <c r="E2" s="5">
        <v>0.1</v>
      </c>
    </row>
    <row r="4" spans="1:13" x14ac:dyDescent="0.3">
      <c r="L4" s="1" t="s">
        <v>51</v>
      </c>
    </row>
    <row r="5" spans="1:13" x14ac:dyDescent="0.3">
      <c r="C5" s="1" t="s">
        <v>8</v>
      </c>
      <c r="F5" s="8" t="s">
        <v>7</v>
      </c>
      <c r="G5" s="8"/>
      <c r="H5" s="8"/>
    </row>
    <row r="6" spans="1:13" x14ac:dyDescent="0.3">
      <c r="C6" s="1">
        <f>C2*12</f>
        <v>9936</v>
      </c>
      <c r="F6" s="8"/>
      <c r="G6" s="8"/>
      <c r="H6" s="8"/>
      <c r="K6" s="7" t="s">
        <v>6</v>
      </c>
      <c r="L6" s="7"/>
      <c r="M6" s="7"/>
    </row>
    <row r="7" spans="1:13" x14ac:dyDescent="0.3">
      <c r="F7" s="3" t="s">
        <v>2</v>
      </c>
      <c r="G7" s="3" t="s">
        <v>1</v>
      </c>
      <c r="H7" s="3" t="s">
        <v>0</v>
      </c>
      <c r="K7" s="1" t="s">
        <v>2</v>
      </c>
      <c r="L7" s="1" t="s">
        <v>1</v>
      </c>
      <c r="M7" s="1" t="s">
        <v>0</v>
      </c>
    </row>
    <row r="8" spans="1:13" x14ac:dyDescent="0.3">
      <c r="A8" s="9" t="s">
        <v>50</v>
      </c>
      <c r="B8" s="9"/>
      <c r="C8" s="9"/>
      <c r="F8" s="4">
        <v>2.5000000000000001E-2</v>
      </c>
      <c r="G8" s="4">
        <v>0</v>
      </c>
      <c r="H8" s="4">
        <v>0</v>
      </c>
      <c r="K8" s="1">
        <f>C6*(1-F8)</f>
        <v>9687.6</v>
      </c>
      <c r="L8" s="1">
        <f>C6*(1-G8)</f>
        <v>9936</v>
      </c>
      <c r="M8" s="1">
        <f>C6*(1-H8)</f>
        <v>9936</v>
      </c>
    </row>
    <row r="10" spans="1:13" x14ac:dyDescent="0.3">
      <c r="K10" s="7" t="s">
        <v>5</v>
      </c>
      <c r="L10" s="7"/>
      <c r="M10" s="7"/>
    </row>
    <row r="11" spans="1:13" x14ac:dyDescent="0.3">
      <c r="F11" s="8" t="s">
        <v>4</v>
      </c>
      <c r="G11" s="8"/>
      <c r="H11" s="8"/>
      <c r="K11" s="1" t="s">
        <v>2</v>
      </c>
      <c r="L11" s="1" t="s">
        <v>1</v>
      </c>
      <c r="M11" s="1" t="s">
        <v>0</v>
      </c>
    </row>
    <row r="12" spans="1:13" x14ac:dyDescent="0.3">
      <c r="F12" s="8"/>
      <c r="G12" s="8"/>
      <c r="H12" s="8"/>
      <c r="K12" s="1">
        <f>K8+A2*(1+E2)</f>
        <v>19147.599999999999</v>
      </c>
      <c r="L12" s="1">
        <f>L8+A2*(1+E2)</f>
        <v>19396</v>
      </c>
      <c r="M12" s="1">
        <f>M8+A2*(1+E2)</f>
        <v>19396</v>
      </c>
    </row>
    <row r="13" spans="1:13" x14ac:dyDescent="0.3">
      <c r="F13" s="3" t="s">
        <v>2</v>
      </c>
      <c r="G13" s="3" t="s">
        <v>1</v>
      </c>
      <c r="H13" s="3" t="s">
        <v>0</v>
      </c>
    </row>
    <row r="14" spans="1:13" x14ac:dyDescent="0.3">
      <c r="F14" s="2">
        <v>5.0000000000000001E-4</v>
      </c>
      <c r="G14" s="2">
        <v>4.0000000000000001E-3</v>
      </c>
      <c r="H14" s="2">
        <v>0</v>
      </c>
      <c r="K14" s="7" t="s">
        <v>3</v>
      </c>
      <c r="L14" s="7"/>
      <c r="M14" s="7"/>
    </row>
    <row r="15" spans="1:13" x14ac:dyDescent="0.3">
      <c r="K15" s="1" t="s">
        <v>2</v>
      </c>
      <c r="L15" s="1" t="s">
        <v>1</v>
      </c>
      <c r="M15" s="1" t="s">
        <v>0</v>
      </c>
    </row>
    <row r="16" spans="1:13" x14ac:dyDescent="0.3">
      <c r="K16" s="1">
        <f>K12*(1-F14)</f>
        <v>19138.0262</v>
      </c>
      <c r="L16" s="1">
        <f>L12*(1-G14)</f>
        <v>19318.416000000001</v>
      </c>
      <c r="M16" s="1">
        <f>M12*(1-H14)</f>
        <v>19396</v>
      </c>
    </row>
    <row r="17" spans="3:13" x14ac:dyDescent="0.3">
      <c r="C17" s="1" t="s">
        <v>11</v>
      </c>
      <c r="E17" s="1" t="s">
        <v>10</v>
      </c>
    </row>
    <row r="18" spans="3:13" x14ac:dyDescent="0.3">
      <c r="C18" s="1">
        <f>$C$2</f>
        <v>828</v>
      </c>
      <c r="E18" s="1">
        <f>E2</f>
        <v>0.1</v>
      </c>
    </row>
    <row r="20" spans="3:13" x14ac:dyDescent="0.3">
      <c r="L20" s="1" t="s">
        <v>49</v>
      </c>
    </row>
    <row r="21" spans="3:13" x14ac:dyDescent="0.3">
      <c r="C21" s="1" t="s">
        <v>8</v>
      </c>
      <c r="F21" s="7" t="s">
        <v>7</v>
      </c>
      <c r="G21" s="7"/>
      <c r="H21" s="7"/>
    </row>
    <row r="22" spans="3:13" x14ac:dyDescent="0.3">
      <c r="C22" s="1">
        <f>C18*12</f>
        <v>9936</v>
      </c>
      <c r="F22" s="7"/>
      <c r="G22" s="7"/>
      <c r="H22" s="7"/>
      <c r="K22" s="7" t="s">
        <v>6</v>
      </c>
      <c r="L22" s="7"/>
      <c r="M22" s="7"/>
    </row>
    <row r="23" spans="3:13" x14ac:dyDescent="0.3">
      <c r="F23" s="1" t="s">
        <v>2</v>
      </c>
      <c r="G23" s="1" t="s">
        <v>1</v>
      </c>
      <c r="H23" s="1" t="s">
        <v>0</v>
      </c>
      <c r="K23" s="1" t="s">
        <v>2</v>
      </c>
      <c r="L23" s="1" t="s">
        <v>1</v>
      </c>
      <c r="M23" s="1" t="s">
        <v>0</v>
      </c>
    </row>
    <row r="24" spans="3:13" x14ac:dyDescent="0.3">
      <c r="F24" s="1">
        <f>$F$8</f>
        <v>2.5000000000000001E-2</v>
      </c>
      <c r="G24" s="1">
        <f>$G$8</f>
        <v>0</v>
      </c>
      <c r="H24" s="1">
        <f>$H$8</f>
        <v>0</v>
      </c>
      <c r="K24" s="1">
        <f>C22*(1-F24)</f>
        <v>9687.6</v>
      </c>
      <c r="L24" s="1">
        <f>C22*(1-G24)</f>
        <v>9936</v>
      </c>
      <c r="M24" s="1">
        <f>C22*(1-H24)</f>
        <v>9936</v>
      </c>
    </row>
    <row r="26" spans="3:13" x14ac:dyDescent="0.3">
      <c r="K26" s="7" t="s">
        <v>5</v>
      </c>
      <c r="L26" s="7"/>
      <c r="M26" s="7"/>
    </row>
    <row r="27" spans="3:13" x14ac:dyDescent="0.3">
      <c r="F27" s="7" t="s">
        <v>4</v>
      </c>
      <c r="G27" s="7"/>
      <c r="H27" s="7"/>
      <c r="K27" s="1" t="s">
        <v>2</v>
      </c>
      <c r="L27" s="1" t="s">
        <v>1</v>
      </c>
      <c r="M27" s="1" t="s">
        <v>0</v>
      </c>
    </row>
    <row r="28" spans="3:13" x14ac:dyDescent="0.3">
      <c r="F28" s="7"/>
      <c r="G28" s="7"/>
      <c r="H28" s="7"/>
      <c r="K28" s="1">
        <f>K24+K16*(1+E18)</f>
        <v>30739.428820000001</v>
      </c>
      <c r="L28" s="1">
        <f>L24+L16*(1+E18)</f>
        <v>31186.257600000004</v>
      </c>
      <c r="M28" s="1">
        <f>M24+M16*(1+E18)</f>
        <v>31271.600000000002</v>
      </c>
    </row>
    <row r="29" spans="3:13" x14ac:dyDescent="0.3">
      <c r="F29" s="1" t="s">
        <v>2</v>
      </c>
      <c r="G29" s="1" t="s">
        <v>1</v>
      </c>
      <c r="H29" s="1" t="s">
        <v>0</v>
      </c>
    </row>
    <row r="30" spans="3:13" x14ac:dyDescent="0.3">
      <c r="F30" s="10">
        <f>$F$14</f>
        <v>5.0000000000000001E-4</v>
      </c>
      <c r="G30" s="1">
        <f>$G$14</f>
        <v>4.0000000000000001E-3</v>
      </c>
      <c r="H30" s="1">
        <f>$H$14</f>
        <v>0</v>
      </c>
      <c r="K30" s="7" t="s">
        <v>3</v>
      </c>
      <c r="L30" s="7"/>
      <c r="M30" s="7"/>
    </row>
    <row r="31" spans="3:13" x14ac:dyDescent="0.3">
      <c r="K31" s="1" t="s">
        <v>2</v>
      </c>
      <c r="L31" s="1" t="s">
        <v>1</v>
      </c>
      <c r="M31" s="1" t="s">
        <v>0</v>
      </c>
    </row>
    <row r="32" spans="3:13" x14ac:dyDescent="0.3">
      <c r="K32" s="1">
        <f>K28*(1-F30)</f>
        <v>30724.059105590004</v>
      </c>
      <c r="L32" s="1">
        <f>L28*(1-G30)</f>
        <v>31061.512569600003</v>
      </c>
      <c r="M32" s="1">
        <f>M28*(1-H30)</f>
        <v>31271.600000000002</v>
      </c>
    </row>
    <row r="33" spans="3:13" x14ac:dyDescent="0.3">
      <c r="C33" s="1" t="s">
        <v>11</v>
      </c>
      <c r="E33" s="1" t="s">
        <v>10</v>
      </c>
    </row>
    <row r="34" spans="3:13" x14ac:dyDescent="0.3">
      <c r="C34" s="1">
        <f>$C$2</f>
        <v>828</v>
      </c>
      <c r="E34" s="1">
        <f>E18</f>
        <v>0.1</v>
      </c>
    </row>
    <row r="36" spans="3:13" x14ac:dyDescent="0.3">
      <c r="L36" s="1" t="s">
        <v>48</v>
      </c>
    </row>
    <row r="37" spans="3:13" x14ac:dyDescent="0.3">
      <c r="C37" s="1" t="s">
        <v>8</v>
      </c>
      <c r="F37" s="7" t="s">
        <v>7</v>
      </c>
      <c r="G37" s="7"/>
      <c r="H37" s="7"/>
    </row>
    <row r="38" spans="3:13" x14ac:dyDescent="0.3">
      <c r="C38" s="1">
        <f>C34*12</f>
        <v>9936</v>
      </c>
      <c r="F38" s="7"/>
      <c r="G38" s="7"/>
      <c r="H38" s="7"/>
      <c r="K38" s="7" t="s">
        <v>6</v>
      </c>
      <c r="L38" s="7"/>
      <c r="M38" s="7"/>
    </row>
    <row r="39" spans="3:13" x14ac:dyDescent="0.3">
      <c r="F39" s="1" t="s">
        <v>2</v>
      </c>
      <c r="G39" s="1" t="s">
        <v>1</v>
      </c>
      <c r="H39" s="1" t="s">
        <v>0</v>
      </c>
      <c r="K39" s="1" t="s">
        <v>2</v>
      </c>
      <c r="L39" s="1" t="s">
        <v>1</v>
      </c>
      <c r="M39" s="1" t="s">
        <v>0</v>
      </c>
    </row>
    <row r="40" spans="3:13" x14ac:dyDescent="0.3">
      <c r="F40" s="1">
        <f>$F$8</f>
        <v>2.5000000000000001E-2</v>
      </c>
      <c r="G40" s="1">
        <f>$G$8</f>
        <v>0</v>
      </c>
      <c r="H40" s="1">
        <f>$H$8</f>
        <v>0</v>
      </c>
      <c r="K40" s="1">
        <f>C38*(1-F40)</f>
        <v>9687.6</v>
      </c>
      <c r="L40" s="1">
        <f>C38*(1-G40)</f>
        <v>9936</v>
      </c>
      <c r="M40" s="1">
        <f>C38*(1-H40)</f>
        <v>9936</v>
      </c>
    </row>
    <row r="42" spans="3:13" x14ac:dyDescent="0.3">
      <c r="K42" s="7" t="s">
        <v>5</v>
      </c>
      <c r="L42" s="7"/>
      <c r="M42" s="7"/>
    </row>
    <row r="43" spans="3:13" x14ac:dyDescent="0.3">
      <c r="F43" s="7" t="s">
        <v>4</v>
      </c>
      <c r="G43" s="7"/>
      <c r="H43" s="7"/>
      <c r="K43" s="1" t="s">
        <v>2</v>
      </c>
      <c r="L43" s="1" t="s">
        <v>1</v>
      </c>
      <c r="M43" s="1" t="s">
        <v>0</v>
      </c>
    </row>
    <row r="44" spans="3:13" x14ac:dyDescent="0.3">
      <c r="F44" s="7"/>
      <c r="G44" s="7"/>
      <c r="H44" s="7"/>
      <c r="K44" s="1">
        <f>K40+K32*(1+E34)</f>
        <v>43484.065016149005</v>
      </c>
      <c r="L44" s="1">
        <f>L40+L32*(1+E34)</f>
        <v>44103.663826560005</v>
      </c>
      <c r="M44" s="1">
        <f>M40+M32*(1+E34)</f>
        <v>44334.76</v>
      </c>
    </row>
    <row r="45" spans="3:13" x14ac:dyDescent="0.3">
      <c r="F45" s="1" t="s">
        <v>2</v>
      </c>
      <c r="G45" s="1" t="s">
        <v>1</v>
      </c>
      <c r="H45" s="1" t="s">
        <v>0</v>
      </c>
    </row>
    <row r="46" spans="3:13" x14ac:dyDescent="0.3">
      <c r="F46" s="1">
        <f>$F$14</f>
        <v>5.0000000000000001E-4</v>
      </c>
      <c r="G46" s="1">
        <f>$G$14</f>
        <v>4.0000000000000001E-3</v>
      </c>
      <c r="H46" s="1">
        <f>$H$14</f>
        <v>0</v>
      </c>
      <c r="K46" s="7" t="s">
        <v>3</v>
      </c>
      <c r="L46" s="7"/>
      <c r="M46" s="7"/>
    </row>
    <row r="47" spans="3:13" x14ac:dyDescent="0.3">
      <c r="K47" s="1" t="s">
        <v>2</v>
      </c>
      <c r="L47" s="1" t="s">
        <v>1</v>
      </c>
      <c r="M47" s="1" t="s">
        <v>0</v>
      </c>
    </row>
    <row r="48" spans="3:13" x14ac:dyDescent="0.3">
      <c r="K48" s="1">
        <f>K44*(1-F46)</f>
        <v>43462.32298364093</v>
      </c>
      <c r="L48" s="1">
        <f>L44*(1-G46)</f>
        <v>43927.249171253767</v>
      </c>
      <c r="M48" s="1">
        <f>M44*(1-H46)</f>
        <v>44334.76</v>
      </c>
    </row>
    <row r="49" spans="3:13" x14ac:dyDescent="0.3">
      <c r="C49" s="1" t="s">
        <v>11</v>
      </c>
      <c r="E49" s="1" t="s">
        <v>10</v>
      </c>
    </row>
    <row r="50" spans="3:13" x14ac:dyDescent="0.3">
      <c r="C50" s="1">
        <f>$C$2</f>
        <v>828</v>
      </c>
      <c r="E50" s="1">
        <f>E34</f>
        <v>0.1</v>
      </c>
    </row>
    <row r="52" spans="3:13" x14ac:dyDescent="0.3">
      <c r="L52" s="1" t="s">
        <v>47</v>
      </c>
    </row>
    <row r="53" spans="3:13" x14ac:dyDescent="0.3">
      <c r="C53" s="1" t="s">
        <v>8</v>
      </c>
      <c r="F53" s="7" t="s">
        <v>7</v>
      </c>
      <c r="G53" s="7"/>
      <c r="H53" s="7"/>
    </row>
    <row r="54" spans="3:13" x14ac:dyDescent="0.3">
      <c r="C54" s="1">
        <f>C50*12</f>
        <v>9936</v>
      </c>
      <c r="F54" s="7"/>
      <c r="G54" s="7"/>
      <c r="H54" s="7"/>
      <c r="K54" s="7" t="s">
        <v>6</v>
      </c>
      <c r="L54" s="7"/>
      <c r="M54" s="7"/>
    </row>
    <row r="55" spans="3:13" x14ac:dyDescent="0.3">
      <c r="F55" s="1" t="s">
        <v>2</v>
      </c>
      <c r="G55" s="1" t="s">
        <v>1</v>
      </c>
      <c r="H55" s="1" t="s">
        <v>0</v>
      </c>
      <c r="K55" s="1" t="s">
        <v>2</v>
      </c>
      <c r="L55" s="1" t="s">
        <v>1</v>
      </c>
      <c r="M55" s="1" t="s">
        <v>0</v>
      </c>
    </row>
    <row r="56" spans="3:13" x14ac:dyDescent="0.3">
      <c r="F56" s="1">
        <f>$F$8</f>
        <v>2.5000000000000001E-2</v>
      </c>
      <c r="G56" s="1">
        <f>$G$8</f>
        <v>0</v>
      </c>
      <c r="H56" s="1">
        <f>$H$8</f>
        <v>0</v>
      </c>
      <c r="K56" s="1">
        <f>C54*(1-F56)</f>
        <v>9687.6</v>
      </c>
      <c r="L56" s="1">
        <f>C54*(1-G56)</f>
        <v>9936</v>
      </c>
      <c r="M56" s="1">
        <f>C54*(1-H56)</f>
        <v>9936</v>
      </c>
    </row>
    <row r="58" spans="3:13" x14ac:dyDescent="0.3">
      <c r="K58" s="7" t="s">
        <v>5</v>
      </c>
      <c r="L58" s="7"/>
      <c r="M58" s="7"/>
    </row>
    <row r="59" spans="3:13" x14ac:dyDescent="0.3">
      <c r="F59" s="7" t="s">
        <v>4</v>
      </c>
      <c r="G59" s="7"/>
      <c r="H59" s="7"/>
      <c r="K59" s="1" t="s">
        <v>2</v>
      </c>
      <c r="L59" s="1" t="s">
        <v>1</v>
      </c>
      <c r="M59" s="1" t="s">
        <v>0</v>
      </c>
    </row>
    <row r="60" spans="3:13" x14ac:dyDescent="0.3">
      <c r="F60" s="7"/>
      <c r="G60" s="7"/>
      <c r="H60" s="7"/>
      <c r="K60" s="1">
        <f>K56+K48*(1+E50)</f>
        <v>57496.155282005027</v>
      </c>
      <c r="L60" s="1">
        <f>L56+L48*(1+E50)</f>
        <v>58255.974088379146</v>
      </c>
      <c r="M60" s="1">
        <f>M56+M48*(1+E50)</f>
        <v>58704.236000000004</v>
      </c>
    </row>
    <row r="61" spans="3:13" x14ac:dyDescent="0.3">
      <c r="F61" s="1" t="s">
        <v>2</v>
      </c>
      <c r="G61" s="1" t="s">
        <v>1</v>
      </c>
      <c r="H61" s="1" t="s">
        <v>0</v>
      </c>
    </row>
    <row r="62" spans="3:13" x14ac:dyDescent="0.3">
      <c r="F62" s="1">
        <f>$F$14</f>
        <v>5.0000000000000001E-4</v>
      </c>
      <c r="G62" s="1">
        <f>$G$14</f>
        <v>4.0000000000000001E-3</v>
      </c>
      <c r="H62" s="1">
        <f>$H$14</f>
        <v>0</v>
      </c>
      <c r="K62" s="7" t="s">
        <v>3</v>
      </c>
      <c r="L62" s="7"/>
      <c r="M62" s="7"/>
    </row>
    <row r="63" spans="3:13" x14ac:dyDescent="0.3">
      <c r="K63" s="1" t="s">
        <v>2</v>
      </c>
      <c r="L63" s="1" t="s">
        <v>1</v>
      </c>
      <c r="M63" s="1" t="s">
        <v>0</v>
      </c>
    </row>
    <row r="64" spans="3:13" x14ac:dyDescent="0.3">
      <c r="K64" s="1">
        <f>K60*(1-F62)</f>
        <v>57467.407204364026</v>
      </c>
      <c r="L64" s="1">
        <f>L60*(1-G62)</f>
        <v>58022.95019202563</v>
      </c>
      <c r="M64" s="1">
        <f>M60*(1-H62)</f>
        <v>58704.236000000004</v>
      </c>
    </row>
    <row r="65" spans="3:13" x14ac:dyDescent="0.3">
      <c r="C65" s="1" t="s">
        <v>11</v>
      </c>
      <c r="E65" s="1" t="s">
        <v>10</v>
      </c>
    </row>
    <row r="66" spans="3:13" x14ac:dyDescent="0.3">
      <c r="C66" s="1">
        <f>$C$2</f>
        <v>828</v>
      </c>
      <c r="E66" s="1">
        <f>E50</f>
        <v>0.1</v>
      </c>
    </row>
    <row r="68" spans="3:13" x14ac:dyDescent="0.3">
      <c r="L68" s="1" t="s">
        <v>46</v>
      </c>
    </row>
    <row r="69" spans="3:13" x14ac:dyDescent="0.3">
      <c r="C69" s="1" t="s">
        <v>8</v>
      </c>
      <c r="F69" s="7" t="s">
        <v>7</v>
      </c>
      <c r="G69" s="7"/>
      <c r="H69" s="7"/>
    </row>
    <row r="70" spans="3:13" x14ac:dyDescent="0.3">
      <c r="C70" s="1">
        <f>C66*12</f>
        <v>9936</v>
      </c>
      <c r="F70" s="7"/>
      <c r="G70" s="7"/>
      <c r="H70" s="7"/>
      <c r="K70" s="7" t="s">
        <v>6</v>
      </c>
      <c r="L70" s="7"/>
      <c r="M70" s="7"/>
    </row>
    <row r="71" spans="3:13" x14ac:dyDescent="0.3">
      <c r="F71" s="1" t="s">
        <v>2</v>
      </c>
      <c r="G71" s="1" t="s">
        <v>1</v>
      </c>
      <c r="H71" s="1" t="s">
        <v>0</v>
      </c>
      <c r="K71" s="1" t="s">
        <v>2</v>
      </c>
      <c r="L71" s="1" t="s">
        <v>1</v>
      </c>
      <c r="M71" s="1" t="s">
        <v>0</v>
      </c>
    </row>
    <row r="72" spans="3:13" x14ac:dyDescent="0.3">
      <c r="F72" s="1">
        <f>$F$8</f>
        <v>2.5000000000000001E-2</v>
      </c>
      <c r="G72" s="1">
        <f>$G$8</f>
        <v>0</v>
      </c>
      <c r="H72" s="1">
        <f>$H$8</f>
        <v>0</v>
      </c>
      <c r="K72" s="1">
        <f>C70*(1-F72)</f>
        <v>9687.6</v>
      </c>
      <c r="L72" s="1">
        <f>C70*(1-G72)</f>
        <v>9936</v>
      </c>
      <c r="M72" s="1">
        <f>C70*(1-H72)</f>
        <v>9936</v>
      </c>
    </row>
    <row r="74" spans="3:13" x14ac:dyDescent="0.3">
      <c r="K74" s="7" t="s">
        <v>5</v>
      </c>
      <c r="L74" s="7"/>
      <c r="M74" s="7"/>
    </row>
    <row r="75" spans="3:13" x14ac:dyDescent="0.3">
      <c r="F75" s="7" t="s">
        <v>4</v>
      </c>
      <c r="G75" s="7"/>
      <c r="H75" s="7"/>
      <c r="K75" s="1" t="s">
        <v>2</v>
      </c>
      <c r="L75" s="1" t="s">
        <v>1</v>
      </c>
      <c r="M75" s="1" t="s">
        <v>0</v>
      </c>
    </row>
    <row r="76" spans="3:13" x14ac:dyDescent="0.3">
      <c r="F76" s="7"/>
      <c r="G76" s="7"/>
      <c r="H76" s="7"/>
      <c r="K76" s="1">
        <f>K72+K64*(1+E66)</f>
        <v>72901.747924800438</v>
      </c>
      <c r="L76" s="1">
        <f>L72+L64*(1+E66)</f>
        <v>73761.245211228204</v>
      </c>
      <c r="M76" s="1">
        <f>M72+M64*(1+E66)</f>
        <v>74510.659600000014</v>
      </c>
    </row>
    <row r="77" spans="3:13" x14ac:dyDescent="0.3">
      <c r="F77" s="1" t="s">
        <v>2</v>
      </c>
      <c r="G77" s="1" t="s">
        <v>1</v>
      </c>
      <c r="H77" s="1" t="s">
        <v>0</v>
      </c>
    </row>
    <row r="78" spans="3:13" x14ac:dyDescent="0.3">
      <c r="F78" s="1">
        <f>$F$14</f>
        <v>5.0000000000000001E-4</v>
      </c>
      <c r="G78" s="1">
        <f>$G$14</f>
        <v>4.0000000000000001E-3</v>
      </c>
      <c r="H78" s="1">
        <f>$H$14</f>
        <v>0</v>
      </c>
      <c r="K78" s="7" t="s">
        <v>3</v>
      </c>
      <c r="L78" s="7"/>
      <c r="M78" s="7"/>
    </row>
    <row r="79" spans="3:13" x14ac:dyDescent="0.3">
      <c r="K79" s="1" t="s">
        <v>2</v>
      </c>
      <c r="L79" s="1" t="s">
        <v>1</v>
      </c>
      <c r="M79" s="1" t="s">
        <v>0</v>
      </c>
    </row>
    <row r="80" spans="3:13" x14ac:dyDescent="0.3">
      <c r="K80" s="1">
        <f>K76*(1-F78)</f>
        <v>72865.297050838039</v>
      </c>
      <c r="L80" s="1">
        <f>L76*(1-G78)</f>
        <v>73466.200230383285</v>
      </c>
      <c r="M80" s="1">
        <f>M76*(1-H78)</f>
        <v>74510.659600000014</v>
      </c>
    </row>
    <row r="81" spans="3:13" x14ac:dyDescent="0.3">
      <c r="C81" s="1" t="s">
        <v>11</v>
      </c>
      <c r="E81" s="1" t="s">
        <v>10</v>
      </c>
    </row>
    <row r="82" spans="3:13" x14ac:dyDescent="0.3">
      <c r="C82" s="1">
        <f>$C$2</f>
        <v>828</v>
      </c>
      <c r="E82" s="1">
        <f>E66</f>
        <v>0.1</v>
      </c>
    </row>
    <row r="84" spans="3:13" x14ac:dyDescent="0.3">
      <c r="L84" s="1" t="s">
        <v>45</v>
      </c>
    </row>
    <row r="85" spans="3:13" x14ac:dyDescent="0.3">
      <c r="C85" s="1" t="s">
        <v>8</v>
      </c>
      <c r="F85" s="7" t="s">
        <v>7</v>
      </c>
      <c r="G85" s="7"/>
      <c r="H85" s="7"/>
    </row>
    <row r="86" spans="3:13" x14ac:dyDescent="0.3">
      <c r="C86" s="1">
        <f>$C$82*12</f>
        <v>9936</v>
      </c>
      <c r="F86" s="7"/>
      <c r="G86" s="7"/>
      <c r="H86" s="7"/>
      <c r="K86" s="7" t="s">
        <v>6</v>
      </c>
      <c r="L86" s="7"/>
      <c r="M86" s="7"/>
    </row>
    <row r="87" spans="3:13" x14ac:dyDescent="0.3">
      <c r="F87" s="1" t="s">
        <v>2</v>
      </c>
      <c r="G87" s="1" t="s">
        <v>1</v>
      </c>
      <c r="H87" s="1" t="s">
        <v>0</v>
      </c>
      <c r="K87" s="1" t="s">
        <v>2</v>
      </c>
      <c r="L87" s="1" t="s">
        <v>1</v>
      </c>
      <c r="M87" s="1" t="s">
        <v>0</v>
      </c>
    </row>
    <row r="88" spans="3:13" x14ac:dyDescent="0.3">
      <c r="F88" s="1">
        <f>$F$8</f>
        <v>2.5000000000000001E-2</v>
      </c>
      <c r="G88" s="1">
        <f>$G$8</f>
        <v>0</v>
      </c>
      <c r="H88" s="1">
        <f>$H$8</f>
        <v>0</v>
      </c>
      <c r="K88" s="1">
        <f>$C$86*(1-$F$88)</f>
        <v>9687.6</v>
      </c>
      <c r="L88" s="1">
        <f>$C$86*(1-$G$88)</f>
        <v>9936</v>
      </c>
      <c r="M88" s="1">
        <f>$C$86*(1-$H$88)</f>
        <v>9936</v>
      </c>
    </row>
    <row r="90" spans="3:13" x14ac:dyDescent="0.3">
      <c r="K90" s="7" t="s">
        <v>5</v>
      </c>
      <c r="L90" s="7"/>
      <c r="M90" s="7"/>
    </row>
    <row r="91" spans="3:13" x14ac:dyDescent="0.3">
      <c r="F91" s="7" t="s">
        <v>4</v>
      </c>
      <c r="G91" s="7"/>
      <c r="H91" s="7"/>
      <c r="K91" s="1" t="s">
        <v>2</v>
      </c>
      <c r="L91" s="1" t="s">
        <v>1</v>
      </c>
      <c r="M91" s="1" t="s">
        <v>0</v>
      </c>
    </row>
    <row r="92" spans="3:13" x14ac:dyDescent="0.3">
      <c r="F92" s="7"/>
      <c r="G92" s="7"/>
      <c r="H92" s="7"/>
      <c r="K92" s="1">
        <f>$K$88+K80*(1+E82)</f>
        <v>89839.426755921857</v>
      </c>
      <c r="L92" s="1">
        <f>$L$88+L80*(1+E82)</f>
        <v>90748.820253421625</v>
      </c>
      <c r="M92" s="1">
        <f>$M$88+M80*(1+E82)</f>
        <v>91897.725560000021</v>
      </c>
    </row>
    <row r="93" spans="3:13" x14ac:dyDescent="0.3">
      <c r="F93" s="1" t="s">
        <v>2</v>
      </c>
      <c r="G93" s="1" t="s">
        <v>1</v>
      </c>
      <c r="H93" s="1" t="s">
        <v>0</v>
      </c>
    </row>
    <row r="94" spans="3:13" x14ac:dyDescent="0.3">
      <c r="F94" s="1">
        <f>$F$14</f>
        <v>5.0000000000000001E-4</v>
      </c>
      <c r="G94" s="1">
        <f>$G$14</f>
        <v>4.0000000000000001E-3</v>
      </c>
      <c r="H94" s="1">
        <f>$H$14</f>
        <v>0</v>
      </c>
      <c r="K94" s="7" t="s">
        <v>3</v>
      </c>
      <c r="L94" s="7"/>
      <c r="M94" s="7"/>
    </row>
    <row r="95" spans="3:13" x14ac:dyDescent="0.3">
      <c r="K95" s="1" t="s">
        <v>2</v>
      </c>
      <c r="L95" s="1" t="s">
        <v>1</v>
      </c>
      <c r="M95" s="1" t="s">
        <v>0</v>
      </c>
    </row>
    <row r="96" spans="3:13" x14ac:dyDescent="0.3">
      <c r="K96" s="1">
        <f>K92*(1-F94)</f>
        <v>89794.507042543904</v>
      </c>
      <c r="L96" s="1">
        <f>L92*(1-G94)</f>
        <v>90385.824972407936</v>
      </c>
      <c r="M96" s="1">
        <f>M92*(1-H94)</f>
        <v>91897.725560000021</v>
      </c>
    </row>
    <row r="97" spans="3:13" x14ac:dyDescent="0.3">
      <c r="C97" s="1" t="s">
        <v>11</v>
      </c>
      <c r="E97" s="1" t="s">
        <v>10</v>
      </c>
    </row>
    <row r="98" spans="3:13" x14ac:dyDescent="0.3">
      <c r="C98" s="1">
        <f>$C$2</f>
        <v>828</v>
      </c>
      <c r="E98" s="1">
        <f>E82</f>
        <v>0.1</v>
      </c>
    </row>
    <row r="100" spans="3:13" x14ac:dyDescent="0.3">
      <c r="L100" s="1" t="s">
        <v>44</v>
      </c>
    </row>
    <row r="101" spans="3:13" x14ac:dyDescent="0.3">
      <c r="C101" s="1" t="s">
        <v>8</v>
      </c>
      <c r="F101" s="7" t="s">
        <v>7</v>
      </c>
      <c r="G101" s="7"/>
      <c r="H101" s="7"/>
    </row>
    <row r="102" spans="3:13" x14ac:dyDescent="0.3">
      <c r="C102" s="1">
        <f>$C$82*12</f>
        <v>9936</v>
      </c>
      <c r="F102" s="7"/>
      <c r="G102" s="7"/>
      <c r="H102" s="7"/>
      <c r="K102" s="7" t="s">
        <v>6</v>
      </c>
      <c r="L102" s="7"/>
      <c r="M102" s="7"/>
    </row>
    <row r="103" spans="3:13" x14ac:dyDescent="0.3">
      <c r="F103" s="1" t="s">
        <v>2</v>
      </c>
      <c r="G103" s="1" t="s">
        <v>1</v>
      </c>
      <c r="H103" s="1" t="s">
        <v>0</v>
      </c>
      <c r="K103" s="1" t="s">
        <v>2</v>
      </c>
      <c r="L103" s="1" t="s">
        <v>1</v>
      </c>
      <c r="M103" s="1" t="s">
        <v>0</v>
      </c>
    </row>
    <row r="104" spans="3:13" x14ac:dyDescent="0.3">
      <c r="F104" s="1">
        <f>$F$8</f>
        <v>2.5000000000000001E-2</v>
      </c>
      <c r="G104" s="1">
        <f>$G$8</f>
        <v>0</v>
      </c>
      <c r="H104" s="1">
        <f>$H$8</f>
        <v>0</v>
      </c>
      <c r="K104" s="1">
        <f>$C$86*(1-$F$88)</f>
        <v>9687.6</v>
      </c>
      <c r="L104" s="1">
        <f>$C$86*(1-$G$88)</f>
        <v>9936</v>
      </c>
      <c r="M104" s="1">
        <f>$C$86*(1-$H$88)</f>
        <v>9936</v>
      </c>
    </row>
    <row r="106" spans="3:13" x14ac:dyDescent="0.3">
      <c r="K106" s="7" t="s">
        <v>5</v>
      </c>
      <c r="L106" s="7"/>
      <c r="M106" s="7"/>
    </row>
    <row r="107" spans="3:13" x14ac:dyDescent="0.3">
      <c r="F107" s="7" t="s">
        <v>4</v>
      </c>
      <c r="G107" s="7"/>
      <c r="H107" s="7"/>
      <c r="K107" s="1" t="s">
        <v>2</v>
      </c>
      <c r="L107" s="1" t="s">
        <v>1</v>
      </c>
      <c r="M107" s="1" t="s">
        <v>0</v>
      </c>
    </row>
    <row r="108" spans="3:13" x14ac:dyDescent="0.3">
      <c r="F108" s="7"/>
      <c r="G108" s="7"/>
      <c r="H108" s="7"/>
      <c r="K108" s="1">
        <f>$K$88+K96*(1+E98)</f>
        <v>108461.55774679831</v>
      </c>
      <c r="L108" s="1">
        <f>$L$88+L96*(1+E98)</f>
        <v>109360.40746964874</v>
      </c>
      <c r="M108" s="1">
        <f>$M$88+M96*(1+E98)</f>
        <v>111023.49811600003</v>
      </c>
    </row>
    <row r="109" spans="3:13" x14ac:dyDescent="0.3">
      <c r="F109" s="1" t="s">
        <v>2</v>
      </c>
      <c r="G109" s="1" t="s">
        <v>1</v>
      </c>
      <c r="H109" s="1" t="s">
        <v>0</v>
      </c>
    </row>
    <row r="110" spans="3:13" x14ac:dyDescent="0.3">
      <c r="F110" s="1">
        <f>$F$14</f>
        <v>5.0000000000000001E-4</v>
      </c>
      <c r="G110" s="1">
        <f>$G$14</f>
        <v>4.0000000000000001E-3</v>
      </c>
      <c r="H110" s="1">
        <f>$H$14</f>
        <v>0</v>
      </c>
      <c r="K110" s="7" t="s">
        <v>3</v>
      </c>
      <c r="L110" s="7"/>
      <c r="M110" s="7"/>
    </row>
    <row r="111" spans="3:13" x14ac:dyDescent="0.3">
      <c r="K111" s="1" t="s">
        <v>2</v>
      </c>
      <c r="L111" s="1" t="s">
        <v>1</v>
      </c>
      <c r="M111" s="1" t="s">
        <v>0</v>
      </c>
    </row>
    <row r="112" spans="3:13" x14ac:dyDescent="0.3">
      <c r="K112" s="1">
        <f>K108*(1-F110)</f>
        <v>108407.32696792492</v>
      </c>
      <c r="L112" s="1">
        <f>L108*(1-G110)</f>
        <v>108922.96583977014</v>
      </c>
      <c r="M112" s="1">
        <f>M108*(1-H110)</f>
        <v>111023.49811600003</v>
      </c>
    </row>
    <row r="113" spans="3:13" x14ac:dyDescent="0.3">
      <c r="C113" s="1" t="s">
        <v>11</v>
      </c>
      <c r="E113" s="1" t="s">
        <v>10</v>
      </c>
    </row>
    <row r="114" spans="3:13" x14ac:dyDescent="0.3">
      <c r="C114" s="1">
        <f>$C$2</f>
        <v>828</v>
      </c>
      <c r="E114" s="1">
        <f>E98</f>
        <v>0.1</v>
      </c>
    </row>
    <row r="116" spans="3:13" x14ac:dyDescent="0.3">
      <c r="L116" s="1" t="s">
        <v>43</v>
      </c>
    </row>
    <row r="117" spans="3:13" x14ac:dyDescent="0.3">
      <c r="C117" s="1" t="s">
        <v>8</v>
      </c>
      <c r="F117" s="7" t="s">
        <v>7</v>
      </c>
      <c r="G117" s="7"/>
      <c r="H117" s="7"/>
    </row>
    <row r="118" spans="3:13" x14ac:dyDescent="0.3">
      <c r="C118" s="1">
        <f>$C$82*12</f>
        <v>9936</v>
      </c>
      <c r="F118" s="7"/>
      <c r="G118" s="7"/>
      <c r="H118" s="7"/>
      <c r="K118" s="7" t="s">
        <v>6</v>
      </c>
      <c r="L118" s="7"/>
      <c r="M118" s="7"/>
    </row>
    <row r="119" spans="3:13" x14ac:dyDescent="0.3">
      <c r="F119" s="1" t="s">
        <v>2</v>
      </c>
      <c r="G119" s="1" t="s">
        <v>1</v>
      </c>
      <c r="H119" s="1" t="s">
        <v>0</v>
      </c>
      <c r="K119" s="1" t="s">
        <v>2</v>
      </c>
      <c r="L119" s="1" t="s">
        <v>1</v>
      </c>
      <c r="M119" s="1" t="s">
        <v>0</v>
      </c>
    </row>
    <row r="120" spans="3:13" x14ac:dyDescent="0.3">
      <c r="F120" s="1">
        <f>$F$8</f>
        <v>2.5000000000000001E-2</v>
      </c>
      <c r="G120" s="1">
        <f>$G$8</f>
        <v>0</v>
      </c>
      <c r="H120" s="1">
        <f>$H$8</f>
        <v>0</v>
      </c>
      <c r="K120" s="1">
        <f>$C$86*(1-$F$88)</f>
        <v>9687.6</v>
      </c>
      <c r="L120" s="1">
        <f>$C$86*(1-$G$88)</f>
        <v>9936</v>
      </c>
      <c r="M120" s="1">
        <f>$C$86*(1-$H$88)</f>
        <v>9936</v>
      </c>
    </row>
    <row r="122" spans="3:13" x14ac:dyDescent="0.3">
      <c r="K122" s="7" t="s">
        <v>5</v>
      </c>
      <c r="L122" s="7"/>
      <c r="M122" s="7"/>
    </row>
    <row r="123" spans="3:13" x14ac:dyDescent="0.3">
      <c r="F123" s="7" t="s">
        <v>4</v>
      </c>
      <c r="G123" s="7"/>
      <c r="H123" s="7"/>
      <c r="K123" s="1" t="s">
        <v>2</v>
      </c>
      <c r="L123" s="1" t="s">
        <v>1</v>
      </c>
      <c r="M123" s="1" t="s">
        <v>0</v>
      </c>
    </row>
    <row r="124" spans="3:13" x14ac:dyDescent="0.3">
      <c r="F124" s="7"/>
      <c r="G124" s="7"/>
      <c r="H124" s="7"/>
      <c r="K124" s="1">
        <f>$K$88+K112*(1+E114)</f>
        <v>128935.65966471743</v>
      </c>
      <c r="L124" s="1">
        <f>$L$88+L112*(1+E114)</f>
        <v>129751.26242374716</v>
      </c>
      <c r="M124" s="1">
        <f>$M$88+M112*(1+E114)</f>
        <v>132061.84792760003</v>
      </c>
    </row>
    <row r="125" spans="3:13" x14ac:dyDescent="0.3">
      <c r="F125" s="1" t="s">
        <v>2</v>
      </c>
      <c r="G125" s="1" t="s">
        <v>1</v>
      </c>
      <c r="H125" s="1" t="s">
        <v>0</v>
      </c>
    </row>
    <row r="126" spans="3:13" x14ac:dyDescent="0.3">
      <c r="F126" s="1">
        <f>$F$14</f>
        <v>5.0000000000000001E-4</v>
      </c>
      <c r="G126" s="1">
        <f>$G$14</f>
        <v>4.0000000000000001E-3</v>
      </c>
      <c r="H126" s="1">
        <f>$H$14</f>
        <v>0</v>
      </c>
      <c r="K126" s="7" t="s">
        <v>3</v>
      </c>
      <c r="L126" s="7"/>
      <c r="M126" s="7"/>
    </row>
    <row r="127" spans="3:13" x14ac:dyDescent="0.3">
      <c r="K127" s="1" t="s">
        <v>2</v>
      </c>
      <c r="L127" s="1" t="s">
        <v>1</v>
      </c>
      <c r="M127" s="1" t="s">
        <v>0</v>
      </c>
    </row>
    <row r="128" spans="3:13" x14ac:dyDescent="0.3">
      <c r="K128" s="1">
        <f>K124*(1-F126)</f>
        <v>128871.19183488507</v>
      </c>
      <c r="L128" s="1">
        <f>L124*(1-G126)</f>
        <v>129232.25737405218</v>
      </c>
      <c r="M128" s="1">
        <f>M124*(1-H126)</f>
        <v>132061.84792760003</v>
      </c>
    </row>
    <row r="129" spans="3:13" x14ac:dyDescent="0.3">
      <c r="C129" s="1" t="s">
        <v>11</v>
      </c>
      <c r="E129" s="1" t="s">
        <v>10</v>
      </c>
    </row>
    <row r="130" spans="3:13" x14ac:dyDescent="0.3">
      <c r="C130" s="1">
        <f>$C$2</f>
        <v>828</v>
      </c>
      <c r="E130" s="1">
        <f>E114</f>
        <v>0.1</v>
      </c>
    </row>
    <row r="132" spans="3:13" x14ac:dyDescent="0.3">
      <c r="L132" s="1" t="s">
        <v>42</v>
      </c>
    </row>
    <row r="133" spans="3:13" x14ac:dyDescent="0.3">
      <c r="C133" s="1" t="s">
        <v>8</v>
      </c>
      <c r="F133" s="7" t="s">
        <v>7</v>
      </c>
      <c r="G133" s="7"/>
      <c r="H133" s="7"/>
    </row>
    <row r="134" spans="3:13" x14ac:dyDescent="0.3">
      <c r="C134" s="1">
        <f>$C$82*12</f>
        <v>9936</v>
      </c>
      <c r="F134" s="7"/>
      <c r="G134" s="7"/>
      <c r="H134" s="7"/>
      <c r="K134" s="7" t="s">
        <v>6</v>
      </c>
      <c r="L134" s="7"/>
      <c r="M134" s="7"/>
    </row>
    <row r="135" spans="3:13" x14ac:dyDescent="0.3">
      <c r="F135" s="1" t="s">
        <v>2</v>
      </c>
      <c r="G135" s="1" t="s">
        <v>1</v>
      </c>
      <c r="H135" s="1" t="s">
        <v>0</v>
      </c>
      <c r="K135" s="1" t="s">
        <v>2</v>
      </c>
      <c r="L135" s="1" t="s">
        <v>1</v>
      </c>
      <c r="M135" s="1" t="s">
        <v>0</v>
      </c>
    </row>
    <row r="136" spans="3:13" x14ac:dyDescent="0.3">
      <c r="F136" s="1">
        <f>$F$8</f>
        <v>2.5000000000000001E-2</v>
      </c>
      <c r="G136" s="1">
        <f>$G$8</f>
        <v>0</v>
      </c>
      <c r="H136" s="1">
        <f>$H$8</f>
        <v>0</v>
      </c>
      <c r="K136" s="1">
        <f>$C$86*(1-$F$88)</f>
        <v>9687.6</v>
      </c>
      <c r="L136" s="1">
        <f>$C$86*(1-$G$88)</f>
        <v>9936</v>
      </c>
      <c r="M136" s="1">
        <f>$C$86*(1-$H$88)</f>
        <v>9936</v>
      </c>
    </row>
    <row r="138" spans="3:13" x14ac:dyDescent="0.3">
      <c r="K138" s="7" t="s">
        <v>5</v>
      </c>
      <c r="L138" s="7"/>
      <c r="M138" s="7"/>
    </row>
    <row r="139" spans="3:13" x14ac:dyDescent="0.3">
      <c r="F139" s="7" t="s">
        <v>4</v>
      </c>
      <c r="G139" s="7"/>
      <c r="H139" s="7"/>
      <c r="K139" s="1" t="s">
        <v>2</v>
      </c>
      <c r="L139" s="1" t="s">
        <v>1</v>
      </c>
      <c r="M139" s="1" t="s">
        <v>0</v>
      </c>
    </row>
    <row r="140" spans="3:13" x14ac:dyDescent="0.3">
      <c r="F140" s="7"/>
      <c r="G140" s="7"/>
      <c r="H140" s="7"/>
      <c r="K140" s="1">
        <f>$K$88+K128*(1+E130)</f>
        <v>151445.91101837359</v>
      </c>
      <c r="L140" s="1">
        <f>$L$88+L128*(1+E130)</f>
        <v>152091.4831114574</v>
      </c>
      <c r="M140" s="1">
        <f>$M$88+M128*(1+E130)</f>
        <v>155204.03272036003</v>
      </c>
    </row>
    <row r="141" spans="3:13" x14ac:dyDescent="0.3">
      <c r="F141" s="1" t="s">
        <v>2</v>
      </c>
      <c r="G141" s="1" t="s">
        <v>1</v>
      </c>
      <c r="H141" s="1" t="s">
        <v>0</v>
      </c>
    </row>
    <row r="142" spans="3:13" x14ac:dyDescent="0.3">
      <c r="F142" s="1">
        <f>$F$14</f>
        <v>5.0000000000000001E-4</v>
      </c>
      <c r="G142" s="1">
        <f>$G$14</f>
        <v>4.0000000000000001E-3</v>
      </c>
      <c r="H142" s="1">
        <f>$H$14</f>
        <v>0</v>
      </c>
      <c r="K142" s="7" t="s">
        <v>3</v>
      </c>
      <c r="L142" s="7"/>
      <c r="M142" s="7"/>
    </row>
    <row r="143" spans="3:13" x14ac:dyDescent="0.3">
      <c r="K143" s="1" t="s">
        <v>2</v>
      </c>
      <c r="L143" s="1" t="s">
        <v>1</v>
      </c>
      <c r="M143" s="1" t="s">
        <v>0</v>
      </c>
    </row>
    <row r="144" spans="3:13" x14ac:dyDescent="0.3">
      <c r="K144" s="1">
        <f>K140*(1-F142)</f>
        <v>151370.18806286441</v>
      </c>
      <c r="L144" s="1">
        <f>L140*(1-G142)</f>
        <v>151483.11717901158</v>
      </c>
      <c r="M144" s="1">
        <f>M140*(1-H142)</f>
        <v>155204.03272036003</v>
      </c>
    </row>
    <row r="145" spans="3:13" x14ac:dyDescent="0.3">
      <c r="C145" s="1" t="s">
        <v>11</v>
      </c>
      <c r="E145" s="1" t="s">
        <v>10</v>
      </c>
    </row>
    <row r="146" spans="3:13" x14ac:dyDescent="0.3">
      <c r="C146" s="1">
        <f>$C$2</f>
        <v>828</v>
      </c>
      <c r="E146" s="1">
        <f>E130</f>
        <v>0.1</v>
      </c>
    </row>
    <row r="148" spans="3:13" x14ac:dyDescent="0.3">
      <c r="L148" s="1" t="s">
        <v>41</v>
      </c>
    </row>
    <row r="149" spans="3:13" x14ac:dyDescent="0.3">
      <c r="C149" s="1" t="s">
        <v>8</v>
      </c>
      <c r="F149" s="7" t="s">
        <v>7</v>
      </c>
      <c r="G149" s="7"/>
      <c r="H149" s="7"/>
    </row>
    <row r="150" spans="3:13" x14ac:dyDescent="0.3">
      <c r="C150" s="1">
        <f>$C$82*12</f>
        <v>9936</v>
      </c>
      <c r="F150" s="7"/>
      <c r="G150" s="7"/>
      <c r="H150" s="7"/>
      <c r="K150" s="7" t="s">
        <v>6</v>
      </c>
      <c r="L150" s="7"/>
      <c r="M150" s="7"/>
    </row>
    <row r="151" spans="3:13" x14ac:dyDescent="0.3">
      <c r="F151" s="1" t="s">
        <v>2</v>
      </c>
      <c r="G151" s="1" t="s">
        <v>1</v>
      </c>
      <c r="H151" s="1" t="s">
        <v>0</v>
      </c>
      <c r="K151" s="1" t="s">
        <v>2</v>
      </c>
      <c r="L151" s="1" t="s">
        <v>1</v>
      </c>
      <c r="M151" s="1" t="s">
        <v>0</v>
      </c>
    </row>
    <row r="152" spans="3:13" x14ac:dyDescent="0.3">
      <c r="F152" s="1">
        <f>$F$8</f>
        <v>2.5000000000000001E-2</v>
      </c>
      <c r="G152" s="1">
        <f>$G$8</f>
        <v>0</v>
      </c>
      <c r="H152" s="1">
        <f>$H$8</f>
        <v>0</v>
      </c>
      <c r="K152" s="1">
        <f>$C$86*(1-$F$88)</f>
        <v>9687.6</v>
      </c>
      <c r="L152" s="1">
        <f>$C$86*(1-$G$88)</f>
        <v>9936</v>
      </c>
      <c r="M152" s="1">
        <f>$C$86*(1-$H$88)</f>
        <v>9936</v>
      </c>
    </row>
    <row r="154" spans="3:13" x14ac:dyDescent="0.3">
      <c r="K154" s="7" t="s">
        <v>5</v>
      </c>
      <c r="L154" s="7"/>
      <c r="M154" s="7"/>
    </row>
    <row r="155" spans="3:13" x14ac:dyDescent="0.3">
      <c r="F155" s="7" t="s">
        <v>4</v>
      </c>
      <c r="G155" s="7"/>
      <c r="H155" s="7"/>
      <c r="K155" s="1" t="s">
        <v>2</v>
      </c>
      <c r="L155" s="1" t="s">
        <v>1</v>
      </c>
      <c r="M155" s="1" t="s">
        <v>0</v>
      </c>
    </row>
    <row r="156" spans="3:13" x14ac:dyDescent="0.3">
      <c r="F156" s="7"/>
      <c r="G156" s="7"/>
      <c r="H156" s="7"/>
      <c r="K156" s="1">
        <f>$K$88+K144*(1+E146)</f>
        <v>176194.80686915087</v>
      </c>
      <c r="L156" s="1">
        <f>$L$88+L144*(1+E146)</f>
        <v>176567.42889691275</v>
      </c>
      <c r="M156" s="1">
        <f>$M$88+M144*(1+E146)</f>
        <v>180660.43599239606</v>
      </c>
    </row>
    <row r="157" spans="3:13" x14ac:dyDescent="0.3">
      <c r="F157" s="1" t="s">
        <v>2</v>
      </c>
      <c r="G157" s="1" t="s">
        <v>1</v>
      </c>
      <c r="H157" s="1" t="s">
        <v>0</v>
      </c>
    </row>
    <row r="158" spans="3:13" x14ac:dyDescent="0.3">
      <c r="F158" s="1">
        <f>$F$14</f>
        <v>5.0000000000000001E-4</v>
      </c>
      <c r="G158" s="1">
        <f>$G$14</f>
        <v>4.0000000000000001E-3</v>
      </c>
      <c r="H158" s="1">
        <f>$H$14</f>
        <v>0</v>
      </c>
      <c r="K158" s="7" t="s">
        <v>3</v>
      </c>
      <c r="L158" s="7"/>
      <c r="M158" s="7"/>
    </row>
    <row r="159" spans="3:13" x14ac:dyDescent="0.3">
      <c r="K159" s="1" t="s">
        <v>2</v>
      </c>
      <c r="L159" s="1" t="s">
        <v>1</v>
      </c>
      <c r="M159" s="1" t="s">
        <v>0</v>
      </c>
    </row>
    <row r="160" spans="3:13" x14ac:dyDescent="0.3">
      <c r="K160" s="1">
        <f>K156*(1-F158)</f>
        <v>176106.7094657163</v>
      </c>
      <c r="L160" s="1">
        <f>L156*(1-G158)</f>
        <v>175861.15918132511</v>
      </c>
      <c r="M160" s="1">
        <f>M156*(1-H158)</f>
        <v>180660.43599239606</v>
      </c>
    </row>
    <row r="161" spans="3:13" x14ac:dyDescent="0.3">
      <c r="C161" s="1" t="s">
        <v>11</v>
      </c>
      <c r="E161" s="1" t="s">
        <v>10</v>
      </c>
    </row>
    <row r="162" spans="3:13" x14ac:dyDescent="0.3">
      <c r="C162" s="1">
        <f>$C$2</f>
        <v>828</v>
      </c>
      <c r="E162" s="1">
        <f>E146</f>
        <v>0.1</v>
      </c>
    </row>
    <row r="164" spans="3:13" x14ac:dyDescent="0.3">
      <c r="L164" s="1" t="s">
        <v>40</v>
      </c>
    </row>
    <row r="165" spans="3:13" x14ac:dyDescent="0.3">
      <c r="C165" s="1" t="s">
        <v>8</v>
      </c>
      <c r="F165" s="7" t="s">
        <v>7</v>
      </c>
      <c r="G165" s="7"/>
      <c r="H165" s="7"/>
    </row>
    <row r="166" spans="3:13" x14ac:dyDescent="0.3">
      <c r="C166" s="1">
        <f>$C$82*12</f>
        <v>9936</v>
      </c>
      <c r="F166" s="7"/>
      <c r="G166" s="7"/>
      <c r="H166" s="7"/>
      <c r="K166" s="7" t="s">
        <v>6</v>
      </c>
      <c r="L166" s="7"/>
      <c r="M166" s="7"/>
    </row>
    <row r="167" spans="3:13" x14ac:dyDescent="0.3">
      <c r="F167" s="1" t="s">
        <v>2</v>
      </c>
      <c r="G167" s="1" t="s">
        <v>1</v>
      </c>
      <c r="H167" s="1" t="s">
        <v>0</v>
      </c>
      <c r="K167" s="1" t="s">
        <v>2</v>
      </c>
      <c r="L167" s="1" t="s">
        <v>1</v>
      </c>
      <c r="M167" s="1" t="s">
        <v>0</v>
      </c>
    </row>
    <row r="168" spans="3:13" x14ac:dyDescent="0.3">
      <c r="F168" s="1">
        <f>$F$8</f>
        <v>2.5000000000000001E-2</v>
      </c>
      <c r="G168" s="1">
        <f>$G$8</f>
        <v>0</v>
      </c>
      <c r="H168" s="1">
        <f>$H$8</f>
        <v>0</v>
      </c>
      <c r="K168" s="1">
        <f>$C$86*(1-$F$88)</f>
        <v>9687.6</v>
      </c>
      <c r="L168" s="1">
        <f>$C$86*(1-$G$88)</f>
        <v>9936</v>
      </c>
      <c r="M168" s="1">
        <f>$C$86*(1-$H$88)</f>
        <v>9936</v>
      </c>
    </row>
    <row r="170" spans="3:13" x14ac:dyDescent="0.3">
      <c r="K170" s="7" t="s">
        <v>5</v>
      </c>
      <c r="L170" s="7"/>
      <c r="M170" s="7"/>
    </row>
    <row r="171" spans="3:13" x14ac:dyDescent="0.3">
      <c r="F171" s="7" t="s">
        <v>4</v>
      </c>
      <c r="G171" s="7"/>
      <c r="H171" s="7"/>
      <c r="K171" s="1" t="s">
        <v>2</v>
      </c>
      <c r="L171" s="1" t="s">
        <v>1</v>
      </c>
      <c r="M171" s="1" t="s">
        <v>0</v>
      </c>
    </row>
    <row r="172" spans="3:13" x14ac:dyDescent="0.3">
      <c r="F172" s="7"/>
      <c r="G172" s="7"/>
      <c r="H172" s="7"/>
      <c r="K172" s="1">
        <f>$K$88+K160*(1+E162)</f>
        <v>203404.98041228796</v>
      </c>
      <c r="L172" s="1">
        <f>$L$88+L160*(1+E162)</f>
        <v>203383.27509945765</v>
      </c>
      <c r="M172" s="1">
        <f>$M$88+M160*(1+E162)</f>
        <v>208662.47959163567</v>
      </c>
    </row>
    <row r="173" spans="3:13" x14ac:dyDescent="0.3">
      <c r="F173" s="1" t="s">
        <v>2</v>
      </c>
      <c r="G173" s="1" t="s">
        <v>1</v>
      </c>
      <c r="H173" s="1" t="s">
        <v>0</v>
      </c>
    </row>
    <row r="174" spans="3:13" x14ac:dyDescent="0.3">
      <c r="F174" s="1">
        <f>$F$14</f>
        <v>5.0000000000000001E-4</v>
      </c>
      <c r="G174" s="1">
        <f>$G$14</f>
        <v>4.0000000000000001E-3</v>
      </c>
      <c r="H174" s="1">
        <f>$H$14</f>
        <v>0</v>
      </c>
      <c r="K174" s="7" t="s">
        <v>3</v>
      </c>
      <c r="L174" s="7"/>
      <c r="M174" s="7"/>
    </row>
    <row r="175" spans="3:13" x14ac:dyDescent="0.3">
      <c r="K175" s="1" t="s">
        <v>2</v>
      </c>
      <c r="L175" s="1" t="s">
        <v>1</v>
      </c>
      <c r="M175" s="1" t="s">
        <v>0</v>
      </c>
    </row>
    <row r="176" spans="3:13" x14ac:dyDescent="0.3">
      <c r="K176" s="1">
        <f>K172*(1-F174)</f>
        <v>203303.27792208182</v>
      </c>
      <c r="L176" s="1">
        <f>L172*(1-G174)</f>
        <v>202569.74199905983</v>
      </c>
      <c r="M176" s="1">
        <f>M172*(1-H174)</f>
        <v>208662.47959163567</v>
      </c>
    </row>
    <row r="177" spans="3:13" x14ac:dyDescent="0.3">
      <c r="C177" s="1" t="s">
        <v>11</v>
      </c>
      <c r="E177" s="1" t="s">
        <v>10</v>
      </c>
    </row>
    <row r="178" spans="3:13" x14ac:dyDescent="0.3">
      <c r="C178" s="1">
        <f>$C$2</f>
        <v>828</v>
      </c>
      <c r="E178" s="1">
        <f>E162</f>
        <v>0.1</v>
      </c>
    </row>
    <row r="180" spans="3:13" x14ac:dyDescent="0.3">
      <c r="L180" s="1" t="s">
        <v>39</v>
      </c>
    </row>
    <row r="181" spans="3:13" x14ac:dyDescent="0.3">
      <c r="C181" s="1" t="s">
        <v>8</v>
      </c>
      <c r="F181" s="7" t="s">
        <v>7</v>
      </c>
      <c r="G181" s="7"/>
      <c r="H181" s="7"/>
    </row>
    <row r="182" spans="3:13" x14ac:dyDescent="0.3">
      <c r="C182" s="1">
        <f>$C$82*12</f>
        <v>9936</v>
      </c>
      <c r="F182" s="7"/>
      <c r="G182" s="7"/>
      <c r="H182" s="7"/>
      <c r="K182" s="7" t="s">
        <v>6</v>
      </c>
      <c r="L182" s="7"/>
      <c r="M182" s="7"/>
    </row>
    <row r="183" spans="3:13" x14ac:dyDescent="0.3">
      <c r="F183" s="1" t="s">
        <v>2</v>
      </c>
      <c r="G183" s="1" t="s">
        <v>1</v>
      </c>
      <c r="H183" s="1" t="s">
        <v>0</v>
      </c>
      <c r="K183" s="1" t="s">
        <v>2</v>
      </c>
      <c r="L183" s="1" t="s">
        <v>1</v>
      </c>
      <c r="M183" s="1" t="s">
        <v>0</v>
      </c>
    </row>
    <row r="184" spans="3:13" x14ac:dyDescent="0.3">
      <c r="F184" s="1">
        <f>$F$8</f>
        <v>2.5000000000000001E-2</v>
      </c>
      <c r="G184" s="1">
        <f>$G$8</f>
        <v>0</v>
      </c>
      <c r="H184" s="1">
        <f>$H$8</f>
        <v>0</v>
      </c>
      <c r="K184" s="1">
        <f>$C$86*(1-$F$88)</f>
        <v>9687.6</v>
      </c>
      <c r="L184" s="1">
        <f>$C$86*(1-$G$88)</f>
        <v>9936</v>
      </c>
      <c r="M184" s="1">
        <f>$C$86*(1-$H$88)</f>
        <v>9936</v>
      </c>
    </row>
    <row r="186" spans="3:13" x14ac:dyDescent="0.3">
      <c r="K186" s="7" t="s">
        <v>5</v>
      </c>
      <c r="L186" s="7"/>
      <c r="M186" s="7"/>
    </row>
    <row r="187" spans="3:13" x14ac:dyDescent="0.3">
      <c r="F187" s="7" t="s">
        <v>4</v>
      </c>
      <c r="G187" s="7"/>
      <c r="H187" s="7"/>
      <c r="K187" s="1" t="s">
        <v>2</v>
      </c>
      <c r="L187" s="1" t="s">
        <v>1</v>
      </c>
      <c r="M187" s="1" t="s">
        <v>0</v>
      </c>
    </row>
    <row r="188" spans="3:13" x14ac:dyDescent="0.3">
      <c r="F188" s="7"/>
      <c r="G188" s="7"/>
      <c r="H188" s="7"/>
      <c r="K188" s="1">
        <f>$K$88+K176*(1+E178)</f>
        <v>233321.20571429003</v>
      </c>
      <c r="L188" s="1">
        <f>$L$88+L176*(1+E178)</f>
        <v>232762.71619896582</v>
      </c>
      <c r="M188" s="1">
        <f>$M$88+M176*(1+E178)</f>
        <v>239464.72755079926</v>
      </c>
    </row>
    <row r="189" spans="3:13" x14ac:dyDescent="0.3">
      <c r="F189" s="1" t="s">
        <v>2</v>
      </c>
      <c r="G189" s="1" t="s">
        <v>1</v>
      </c>
      <c r="H189" s="1" t="s">
        <v>0</v>
      </c>
    </row>
    <row r="190" spans="3:13" x14ac:dyDescent="0.3">
      <c r="F190" s="1">
        <f>$F$14</f>
        <v>5.0000000000000001E-4</v>
      </c>
      <c r="G190" s="1">
        <f>$G$14</f>
        <v>4.0000000000000001E-3</v>
      </c>
      <c r="H190" s="1">
        <f>$H$14</f>
        <v>0</v>
      </c>
      <c r="K190" s="7" t="s">
        <v>3</v>
      </c>
      <c r="L190" s="7"/>
      <c r="M190" s="7"/>
    </row>
    <row r="191" spans="3:13" x14ac:dyDescent="0.3">
      <c r="K191" s="1" t="s">
        <v>2</v>
      </c>
      <c r="L191" s="1" t="s">
        <v>1</v>
      </c>
      <c r="M191" s="1" t="s">
        <v>0</v>
      </c>
    </row>
    <row r="192" spans="3:13" x14ac:dyDescent="0.3">
      <c r="K192" s="1">
        <f>K188*(1-F190)</f>
        <v>233204.5451114329</v>
      </c>
      <c r="L192" s="1">
        <f>L188*(1-G190)</f>
        <v>231831.66533416996</v>
      </c>
      <c r="M192" s="1">
        <f>M188*(1-H190)</f>
        <v>239464.72755079926</v>
      </c>
    </row>
    <row r="193" spans="3:13" x14ac:dyDescent="0.3">
      <c r="C193" s="1" t="s">
        <v>11</v>
      </c>
      <c r="E193" s="1" t="s">
        <v>10</v>
      </c>
    </row>
    <row r="194" spans="3:13" x14ac:dyDescent="0.3">
      <c r="C194" s="1">
        <f>$C$2</f>
        <v>828</v>
      </c>
      <c r="E194" s="1">
        <f>E178</f>
        <v>0.1</v>
      </c>
    </row>
    <row r="196" spans="3:13" x14ac:dyDescent="0.3">
      <c r="L196" s="1" t="s">
        <v>38</v>
      </c>
    </row>
    <row r="197" spans="3:13" x14ac:dyDescent="0.3">
      <c r="C197" s="1" t="s">
        <v>8</v>
      </c>
      <c r="F197" s="7" t="s">
        <v>7</v>
      </c>
      <c r="G197" s="7"/>
      <c r="H197" s="7"/>
    </row>
    <row r="198" spans="3:13" x14ac:dyDescent="0.3">
      <c r="C198" s="1">
        <f>$C$82*12</f>
        <v>9936</v>
      </c>
      <c r="F198" s="7"/>
      <c r="G198" s="7"/>
      <c r="H198" s="7"/>
      <c r="K198" s="7" t="s">
        <v>6</v>
      </c>
      <c r="L198" s="7"/>
      <c r="M198" s="7"/>
    </row>
    <row r="199" spans="3:13" x14ac:dyDescent="0.3">
      <c r="F199" s="1" t="s">
        <v>2</v>
      </c>
      <c r="G199" s="1" t="s">
        <v>1</v>
      </c>
      <c r="H199" s="1" t="s">
        <v>0</v>
      </c>
      <c r="K199" s="1" t="s">
        <v>2</v>
      </c>
      <c r="L199" s="1" t="s">
        <v>1</v>
      </c>
      <c r="M199" s="1" t="s">
        <v>0</v>
      </c>
    </row>
    <row r="200" spans="3:13" x14ac:dyDescent="0.3">
      <c r="F200" s="1">
        <f>$F$8</f>
        <v>2.5000000000000001E-2</v>
      </c>
      <c r="G200" s="1">
        <f>$G$8</f>
        <v>0</v>
      </c>
      <c r="H200" s="1">
        <f>$H$8</f>
        <v>0</v>
      </c>
      <c r="K200" s="1">
        <f>$C$86*(1-$F$88)</f>
        <v>9687.6</v>
      </c>
      <c r="L200" s="1">
        <f>$C$86*(1-$G$88)</f>
        <v>9936</v>
      </c>
      <c r="M200" s="1">
        <f>$C$86*(1-$H$88)</f>
        <v>9936</v>
      </c>
    </row>
    <row r="202" spans="3:13" x14ac:dyDescent="0.3">
      <c r="K202" s="7" t="s">
        <v>5</v>
      </c>
      <c r="L202" s="7"/>
      <c r="M202" s="7"/>
    </row>
    <row r="203" spans="3:13" x14ac:dyDescent="0.3">
      <c r="F203" s="7" t="s">
        <v>4</v>
      </c>
      <c r="G203" s="7"/>
      <c r="H203" s="7"/>
      <c r="K203" s="1" t="s">
        <v>2</v>
      </c>
      <c r="L203" s="1" t="s">
        <v>1</v>
      </c>
      <c r="M203" s="1" t="s">
        <v>0</v>
      </c>
    </row>
    <row r="204" spans="3:13" x14ac:dyDescent="0.3">
      <c r="F204" s="7"/>
      <c r="G204" s="7"/>
      <c r="H204" s="7"/>
      <c r="K204" s="1">
        <f>$K$88+K192*(1+E194)</f>
        <v>266212.59962257621</v>
      </c>
      <c r="L204" s="1">
        <f>$L$88+L192*(1+E194)</f>
        <v>264950.83186758694</v>
      </c>
      <c r="M204" s="1">
        <f>$M$88+M192*(1+E194)</f>
        <v>273347.20030587923</v>
      </c>
    </row>
    <row r="205" spans="3:13" x14ac:dyDescent="0.3">
      <c r="F205" s="1" t="s">
        <v>2</v>
      </c>
      <c r="G205" s="1" t="s">
        <v>1</v>
      </c>
      <c r="H205" s="1" t="s">
        <v>0</v>
      </c>
    </row>
    <row r="206" spans="3:13" x14ac:dyDescent="0.3">
      <c r="F206" s="1">
        <f>$F$14</f>
        <v>5.0000000000000001E-4</v>
      </c>
      <c r="G206" s="1">
        <f>$G$14</f>
        <v>4.0000000000000001E-3</v>
      </c>
      <c r="H206" s="1">
        <f>$H$14</f>
        <v>0</v>
      </c>
      <c r="K206" s="7" t="s">
        <v>3</v>
      </c>
      <c r="L206" s="7"/>
      <c r="M206" s="7"/>
    </row>
    <row r="207" spans="3:13" x14ac:dyDescent="0.3">
      <c r="K207" s="1" t="s">
        <v>2</v>
      </c>
      <c r="L207" s="1" t="s">
        <v>1</v>
      </c>
      <c r="M207" s="1" t="s">
        <v>0</v>
      </c>
    </row>
    <row r="208" spans="3:13" x14ac:dyDescent="0.3">
      <c r="K208" s="1">
        <f>K204*(1-F206)</f>
        <v>266079.49332276493</v>
      </c>
      <c r="L208" s="1">
        <f>L204*(1-G206)</f>
        <v>263891.02854011656</v>
      </c>
      <c r="M208" s="1">
        <f>M204*(1-H206)</f>
        <v>273347.20030587923</v>
      </c>
    </row>
    <row r="209" spans="3:13" x14ac:dyDescent="0.3">
      <c r="C209" s="1" t="s">
        <v>11</v>
      </c>
      <c r="E209" s="1" t="s">
        <v>10</v>
      </c>
    </row>
    <row r="210" spans="3:13" x14ac:dyDescent="0.3">
      <c r="C210" s="1">
        <f>$C$2</f>
        <v>828</v>
      </c>
      <c r="E210" s="1">
        <f>E194</f>
        <v>0.1</v>
      </c>
    </row>
    <row r="212" spans="3:13" x14ac:dyDescent="0.3">
      <c r="L212" s="1" t="s">
        <v>37</v>
      </c>
    </row>
    <row r="213" spans="3:13" x14ac:dyDescent="0.3">
      <c r="C213" s="1" t="s">
        <v>8</v>
      </c>
      <c r="F213" s="7" t="s">
        <v>7</v>
      </c>
      <c r="G213" s="7"/>
      <c r="H213" s="7"/>
    </row>
    <row r="214" spans="3:13" x14ac:dyDescent="0.3">
      <c r="C214" s="1">
        <f>$C$82*12</f>
        <v>9936</v>
      </c>
      <c r="F214" s="7"/>
      <c r="G214" s="7"/>
      <c r="H214" s="7"/>
      <c r="K214" s="7" t="s">
        <v>6</v>
      </c>
      <c r="L214" s="7"/>
      <c r="M214" s="7"/>
    </row>
    <row r="215" spans="3:13" x14ac:dyDescent="0.3">
      <c r="F215" s="1" t="s">
        <v>2</v>
      </c>
      <c r="G215" s="1" t="s">
        <v>1</v>
      </c>
      <c r="H215" s="1" t="s">
        <v>0</v>
      </c>
      <c r="K215" s="1" t="s">
        <v>2</v>
      </c>
      <c r="L215" s="1" t="s">
        <v>1</v>
      </c>
      <c r="M215" s="1" t="s">
        <v>0</v>
      </c>
    </row>
    <row r="216" spans="3:13" x14ac:dyDescent="0.3">
      <c r="F216" s="1">
        <f>$F$8</f>
        <v>2.5000000000000001E-2</v>
      </c>
      <c r="G216" s="1">
        <f>$G$8</f>
        <v>0</v>
      </c>
      <c r="H216" s="1">
        <f>$H$8</f>
        <v>0</v>
      </c>
      <c r="K216" s="1">
        <f>$C$86*(1-$F$88)</f>
        <v>9687.6</v>
      </c>
      <c r="L216" s="1">
        <f>$C$86*(1-$G$88)</f>
        <v>9936</v>
      </c>
      <c r="M216" s="1">
        <f>$C$86*(1-$H$88)</f>
        <v>9936</v>
      </c>
    </row>
    <row r="218" spans="3:13" x14ac:dyDescent="0.3">
      <c r="K218" s="7" t="s">
        <v>5</v>
      </c>
      <c r="L218" s="7"/>
      <c r="M218" s="7"/>
    </row>
    <row r="219" spans="3:13" x14ac:dyDescent="0.3">
      <c r="F219" s="7" t="s">
        <v>4</v>
      </c>
      <c r="G219" s="7"/>
      <c r="H219" s="7"/>
      <c r="K219" s="1" t="s">
        <v>2</v>
      </c>
      <c r="L219" s="1" t="s">
        <v>1</v>
      </c>
      <c r="M219" s="1" t="s">
        <v>0</v>
      </c>
    </row>
    <row r="220" spans="3:13" x14ac:dyDescent="0.3">
      <c r="F220" s="7"/>
      <c r="G220" s="7"/>
      <c r="H220" s="7"/>
      <c r="K220" s="1">
        <f>$K$88+K208*(1+E210)</f>
        <v>302375.04265504144</v>
      </c>
      <c r="L220" s="1">
        <f>$L$88+L208*(1+E210)</f>
        <v>300216.13139412826</v>
      </c>
      <c r="M220" s="1">
        <f>$M$88+M208*(1+E210)</f>
        <v>310617.92033646716</v>
      </c>
    </row>
    <row r="221" spans="3:13" x14ac:dyDescent="0.3">
      <c r="F221" s="1" t="s">
        <v>2</v>
      </c>
      <c r="G221" s="1" t="s">
        <v>1</v>
      </c>
      <c r="H221" s="1" t="s">
        <v>0</v>
      </c>
    </row>
    <row r="222" spans="3:13" x14ac:dyDescent="0.3">
      <c r="F222" s="1">
        <f>$F$14</f>
        <v>5.0000000000000001E-4</v>
      </c>
      <c r="G222" s="1">
        <f>$G$14</f>
        <v>4.0000000000000001E-3</v>
      </c>
      <c r="H222" s="1">
        <f>$H$14</f>
        <v>0</v>
      </c>
      <c r="K222" s="7" t="s">
        <v>3</v>
      </c>
      <c r="L222" s="7"/>
      <c r="M222" s="7"/>
    </row>
    <row r="223" spans="3:13" x14ac:dyDescent="0.3">
      <c r="K223" s="1" t="s">
        <v>2</v>
      </c>
      <c r="L223" s="1" t="s">
        <v>1</v>
      </c>
      <c r="M223" s="1" t="s">
        <v>0</v>
      </c>
    </row>
    <row r="224" spans="3:13" x14ac:dyDescent="0.3">
      <c r="K224" s="1">
        <f>K220*(1-F222)</f>
        <v>302223.85513371392</v>
      </c>
      <c r="L224" s="1">
        <f>L220*(1-G222)</f>
        <v>299015.26686855173</v>
      </c>
      <c r="M224" s="1">
        <f>M220*(1-H222)</f>
        <v>310617.92033646716</v>
      </c>
    </row>
    <row r="225" spans="3:13" x14ac:dyDescent="0.3">
      <c r="C225" s="1" t="s">
        <v>11</v>
      </c>
      <c r="E225" s="1" t="s">
        <v>10</v>
      </c>
    </row>
    <row r="226" spans="3:13" x14ac:dyDescent="0.3">
      <c r="C226" s="1">
        <f>$C$2</f>
        <v>828</v>
      </c>
      <c r="E226" s="1">
        <f>E210</f>
        <v>0.1</v>
      </c>
    </row>
    <row r="228" spans="3:13" x14ac:dyDescent="0.3">
      <c r="L228" s="1" t="s">
        <v>36</v>
      </c>
    </row>
    <row r="229" spans="3:13" x14ac:dyDescent="0.3">
      <c r="C229" s="1" t="s">
        <v>8</v>
      </c>
      <c r="F229" s="7" t="s">
        <v>7</v>
      </c>
      <c r="G229" s="7"/>
      <c r="H229" s="7"/>
    </row>
    <row r="230" spans="3:13" x14ac:dyDescent="0.3">
      <c r="C230" s="1">
        <f>$C$82*12</f>
        <v>9936</v>
      </c>
      <c r="F230" s="7"/>
      <c r="G230" s="7"/>
      <c r="H230" s="7"/>
      <c r="K230" s="7" t="s">
        <v>6</v>
      </c>
      <c r="L230" s="7"/>
      <c r="M230" s="7"/>
    </row>
    <row r="231" spans="3:13" x14ac:dyDescent="0.3">
      <c r="F231" s="1" t="s">
        <v>2</v>
      </c>
      <c r="G231" s="1" t="s">
        <v>1</v>
      </c>
      <c r="H231" s="1" t="s">
        <v>0</v>
      </c>
      <c r="K231" s="1" t="s">
        <v>2</v>
      </c>
      <c r="L231" s="1" t="s">
        <v>1</v>
      </c>
      <c r="M231" s="1" t="s">
        <v>0</v>
      </c>
    </row>
    <row r="232" spans="3:13" x14ac:dyDescent="0.3">
      <c r="F232" s="1">
        <f>$F$8</f>
        <v>2.5000000000000001E-2</v>
      </c>
      <c r="G232" s="1">
        <f>$G$8</f>
        <v>0</v>
      </c>
      <c r="H232" s="1">
        <f>$H$8</f>
        <v>0</v>
      </c>
      <c r="K232" s="1">
        <f>$C$86*(1-$F$88)</f>
        <v>9687.6</v>
      </c>
      <c r="L232" s="1">
        <f>$C$86*(1-$G$88)</f>
        <v>9936</v>
      </c>
      <c r="M232" s="1">
        <f>$C$86*(1-$H$88)</f>
        <v>9936</v>
      </c>
    </row>
    <row r="234" spans="3:13" x14ac:dyDescent="0.3">
      <c r="K234" s="7" t="s">
        <v>5</v>
      </c>
      <c r="L234" s="7"/>
      <c r="M234" s="7"/>
    </row>
    <row r="235" spans="3:13" x14ac:dyDescent="0.3">
      <c r="F235" s="7" t="s">
        <v>4</v>
      </c>
      <c r="G235" s="7"/>
      <c r="H235" s="7"/>
      <c r="K235" s="1" t="s">
        <v>2</v>
      </c>
      <c r="L235" s="1" t="s">
        <v>1</v>
      </c>
      <c r="M235" s="1" t="s">
        <v>0</v>
      </c>
    </row>
    <row r="236" spans="3:13" x14ac:dyDescent="0.3">
      <c r="F236" s="7"/>
      <c r="G236" s="7"/>
      <c r="H236" s="7"/>
      <c r="K236" s="1">
        <f>$K$88+K224*(1+E226)</f>
        <v>342133.84064708534</v>
      </c>
      <c r="L236" s="1">
        <f>$L$88+L224*(1+E226)</f>
        <v>338852.79355540691</v>
      </c>
      <c r="M236" s="1">
        <f>$M$88+M224*(1+E226)</f>
        <v>351615.71237011388</v>
      </c>
    </row>
    <row r="237" spans="3:13" x14ac:dyDescent="0.3">
      <c r="F237" s="1" t="s">
        <v>2</v>
      </c>
      <c r="G237" s="1" t="s">
        <v>1</v>
      </c>
      <c r="H237" s="1" t="s">
        <v>0</v>
      </c>
    </row>
    <row r="238" spans="3:13" x14ac:dyDescent="0.3">
      <c r="F238" s="1">
        <f>$F$14</f>
        <v>5.0000000000000001E-4</v>
      </c>
      <c r="G238" s="1">
        <f>$G$14</f>
        <v>4.0000000000000001E-3</v>
      </c>
      <c r="H238" s="1">
        <f>$H$14</f>
        <v>0</v>
      </c>
      <c r="K238" s="7" t="s">
        <v>3</v>
      </c>
      <c r="L238" s="7"/>
      <c r="M238" s="7"/>
    </row>
    <row r="239" spans="3:13" x14ac:dyDescent="0.3">
      <c r="K239" s="1" t="s">
        <v>2</v>
      </c>
      <c r="L239" s="1" t="s">
        <v>1</v>
      </c>
      <c r="M239" s="1" t="s">
        <v>0</v>
      </c>
    </row>
    <row r="240" spans="3:13" x14ac:dyDescent="0.3">
      <c r="K240" s="1">
        <f>K236*(1-F238)</f>
        <v>341962.77372676181</v>
      </c>
      <c r="L240" s="1">
        <f>L236*(1-G238)</f>
        <v>337497.38238118531</v>
      </c>
      <c r="M240" s="1">
        <f>M236*(1-H238)</f>
        <v>351615.71237011388</v>
      </c>
    </row>
    <row r="241" spans="3:13" x14ac:dyDescent="0.3">
      <c r="C241" s="1" t="s">
        <v>11</v>
      </c>
      <c r="E241" s="1" t="s">
        <v>10</v>
      </c>
    </row>
    <row r="242" spans="3:13" x14ac:dyDescent="0.3">
      <c r="C242" s="1">
        <f>$C$2</f>
        <v>828</v>
      </c>
      <c r="E242" s="1">
        <f>E226</f>
        <v>0.1</v>
      </c>
    </row>
    <row r="244" spans="3:13" x14ac:dyDescent="0.3">
      <c r="L244" s="1" t="s">
        <v>35</v>
      </c>
    </row>
    <row r="245" spans="3:13" x14ac:dyDescent="0.3">
      <c r="C245" s="1" t="s">
        <v>8</v>
      </c>
      <c r="F245" s="7" t="s">
        <v>7</v>
      </c>
      <c r="G245" s="7"/>
      <c r="H245" s="7"/>
    </row>
    <row r="246" spans="3:13" x14ac:dyDescent="0.3">
      <c r="C246" s="1">
        <f>$C$82*12</f>
        <v>9936</v>
      </c>
      <c r="F246" s="7"/>
      <c r="G246" s="7"/>
      <c r="H246" s="7"/>
      <c r="K246" s="7" t="s">
        <v>6</v>
      </c>
      <c r="L246" s="7"/>
      <c r="M246" s="7"/>
    </row>
    <row r="247" spans="3:13" x14ac:dyDescent="0.3">
      <c r="F247" s="1" t="s">
        <v>2</v>
      </c>
      <c r="G247" s="1" t="s">
        <v>1</v>
      </c>
      <c r="H247" s="1" t="s">
        <v>0</v>
      </c>
      <c r="K247" s="1" t="s">
        <v>2</v>
      </c>
      <c r="L247" s="1" t="s">
        <v>1</v>
      </c>
      <c r="M247" s="1" t="s">
        <v>0</v>
      </c>
    </row>
    <row r="248" spans="3:13" x14ac:dyDescent="0.3">
      <c r="F248" s="1">
        <f>$F$8</f>
        <v>2.5000000000000001E-2</v>
      </c>
      <c r="G248" s="1">
        <f>$G$8</f>
        <v>0</v>
      </c>
      <c r="H248" s="1">
        <f>$H$8</f>
        <v>0</v>
      </c>
      <c r="K248" s="1">
        <f>$C$86*(1-$F$88)</f>
        <v>9687.6</v>
      </c>
      <c r="L248" s="1">
        <f>$C$86*(1-$G$88)</f>
        <v>9936</v>
      </c>
      <c r="M248" s="1">
        <f>$C$86*(1-$H$88)</f>
        <v>9936</v>
      </c>
    </row>
    <row r="250" spans="3:13" x14ac:dyDescent="0.3">
      <c r="K250" s="7" t="s">
        <v>5</v>
      </c>
      <c r="L250" s="7"/>
      <c r="M250" s="7"/>
    </row>
    <row r="251" spans="3:13" x14ac:dyDescent="0.3">
      <c r="F251" s="7" t="s">
        <v>4</v>
      </c>
      <c r="G251" s="7"/>
      <c r="H251" s="7"/>
      <c r="K251" s="1" t="s">
        <v>2</v>
      </c>
      <c r="L251" s="1" t="s">
        <v>1</v>
      </c>
      <c r="M251" s="1" t="s">
        <v>0</v>
      </c>
    </row>
    <row r="252" spans="3:13" x14ac:dyDescent="0.3">
      <c r="F252" s="7"/>
      <c r="G252" s="7"/>
      <c r="H252" s="7"/>
      <c r="K252" s="1">
        <f>$K$88+K240*(1+E242)</f>
        <v>385846.65109943802</v>
      </c>
      <c r="L252" s="1">
        <f>$L$88+L240*(1+E242)</f>
        <v>381183.1206193039</v>
      </c>
      <c r="M252" s="1">
        <f>$M$88+M240*(1+E242)</f>
        <v>396713.28360712528</v>
      </c>
    </row>
    <row r="253" spans="3:13" x14ac:dyDescent="0.3">
      <c r="F253" s="1" t="s">
        <v>2</v>
      </c>
      <c r="G253" s="1" t="s">
        <v>1</v>
      </c>
      <c r="H253" s="1" t="s">
        <v>0</v>
      </c>
    </row>
    <row r="254" spans="3:13" x14ac:dyDescent="0.3">
      <c r="F254" s="1">
        <f>$F$14</f>
        <v>5.0000000000000001E-4</v>
      </c>
      <c r="G254" s="1">
        <f>$G$14</f>
        <v>4.0000000000000001E-3</v>
      </c>
      <c r="H254" s="1">
        <f>$H$14</f>
        <v>0</v>
      </c>
      <c r="K254" s="7" t="s">
        <v>3</v>
      </c>
      <c r="L254" s="7"/>
      <c r="M254" s="7"/>
    </row>
    <row r="255" spans="3:13" x14ac:dyDescent="0.3">
      <c r="K255" s="1" t="s">
        <v>2</v>
      </c>
      <c r="L255" s="1" t="s">
        <v>1</v>
      </c>
      <c r="M255" s="1" t="s">
        <v>0</v>
      </c>
    </row>
    <row r="256" spans="3:13" x14ac:dyDescent="0.3">
      <c r="K256" s="1">
        <f>K252*(1-F254)</f>
        <v>385653.72777388833</v>
      </c>
      <c r="L256" s="1">
        <f>L252*(1-G254)</f>
        <v>379658.38813682669</v>
      </c>
      <c r="M256" s="1">
        <f>M252*(1-H254)</f>
        <v>396713.28360712528</v>
      </c>
    </row>
    <row r="257" spans="3:13" x14ac:dyDescent="0.3">
      <c r="C257" s="1" t="s">
        <v>11</v>
      </c>
      <c r="E257" s="1" t="s">
        <v>10</v>
      </c>
    </row>
    <row r="258" spans="3:13" x14ac:dyDescent="0.3">
      <c r="C258" s="1">
        <f>$C$2</f>
        <v>828</v>
      </c>
      <c r="E258" s="1">
        <f>E242</f>
        <v>0.1</v>
      </c>
    </row>
    <row r="260" spans="3:13" x14ac:dyDescent="0.3">
      <c r="L260" s="1" t="s">
        <v>34</v>
      </c>
    </row>
    <row r="261" spans="3:13" x14ac:dyDescent="0.3">
      <c r="C261" s="1" t="s">
        <v>8</v>
      </c>
      <c r="F261" s="7" t="s">
        <v>7</v>
      </c>
      <c r="G261" s="7"/>
      <c r="H261" s="7"/>
    </row>
    <row r="262" spans="3:13" x14ac:dyDescent="0.3">
      <c r="C262" s="1">
        <f>$C$82*12</f>
        <v>9936</v>
      </c>
      <c r="F262" s="7"/>
      <c r="G262" s="7"/>
      <c r="H262" s="7"/>
      <c r="K262" s="7" t="s">
        <v>6</v>
      </c>
      <c r="L262" s="7"/>
      <c r="M262" s="7"/>
    </row>
    <row r="263" spans="3:13" x14ac:dyDescent="0.3">
      <c r="F263" s="1" t="s">
        <v>2</v>
      </c>
      <c r="G263" s="1" t="s">
        <v>1</v>
      </c>
      <c r="H263" s="1" t="s">
        <v>0</v>
      </c>
      <c r="K263" s="1" t="s">
        <v>2</v>
      </c>
      <c r="L263" s="1" t="s">
        <v>1</v>
      </c>
      <c r="M263" s="1" t="s">
        <v>0</v>
      </c>
    </row>
    <row r="264" spans="3:13" x14ac:dyDescent="0.3">
      <c r="F264" s="1">
        <f>$F$8</f>
        <v>2.5000000000000001E-2</v>
      </c>
      <c r="G264" s="1">
        <f>$G$8</f>
        <v>0</v>
      </c>
      <c r="H264" s="1">
        <f>$H$8</f>
        <v>0</v>
      </c>
      <c r="K264" s="1">
        <f>$C$86*(1-$F$88)</f>
        <v>9687.6</v>
      </c>
      <c r="L264" s="1">
        <f>$C$86*(1-$G$88)</f>
        <v>9936</v>
      </c>
      <c r="M264" s="1">
        <f>$C$86*(1-$H$88)</f>
        <v>9936</v>
      </c>
    </row>
    <row r="266" spans="3:13" x14ac:dyDescent="0.3">
      <c r="K266" s="7" t="s">
        <v>5</v>
      </c>
      <c r="L266" s="7"/>
      <c r="M266" s="7"/>
    </row>
    <row r="267" spans="3:13" x14ac:dyDescent="0.3">
      <c r="F267" s="7" t="s">
        <v>4</v>
      </c>
      <c r="G267" s="7"/>
      <c r="H267" s="7"/>
      <c r="K267" s="1" t="s">
        <v>2</v>
      </c>
      <c r="L267" s="1" t="s">
        <v>1</v>
      </c>
      <c r="M267" s="1" t="s">
        <v>0</v>
      </c>
    </row>
    <row r="268" spans="3:13" x14ac:dyDescent="0.3">
      <c r="F268" s="7"/>
      <c r="G268" s="7"/>
      <c r="H268" s="7"/>
      <c r="K268" s="1">
        <f>$K$88+K256*(1+E258)</f>
        <v>433906.70055127714</v>
      </c>
      <c r="L268" s="1">
        <f>$L$88+L256*(1+E258)</f>
        <v>427560.22695050942</v>
      </c>
      <c r="M268" s="1">
        <f>$M$88+M256*(1+E258)</f>
        <v>446320.61196783785</v>
      </c>
    </row>
    <row r="269" spans="3:13" x14ac:dyDescent="0.3">
      <c r="F269" s="1" t="s">
        <v>2</v>
      </c>
      <c r="G269" s="1" t="s">
        <v>1</v>
      </c>
      <c r="H269" s="1" t="s">
        <v>0</v>
      </c>
    </row>
    <row r="270" spans="3:13" x14ac:dyDescent="0.3">
      <c r="F270" s="1">
        <f>$F$14</f>
        <v>5.0000000000000001E-4</v>
      </c>
      <c r="G270" s="1">
        <f>$G$14</f>
        <v>4.0000000000000001E-3</v>
      </c>
      <c r="H270" s="1">
        <f>$H$14</f>
        <v>0</v>
      </c>
      <c r="K270" s="7" t="s">
        <v>3</v>
      </c>
      <c r="L270" s="7"/>
      <c r="M270" s="7"/>
    </row>
    <row r="271" spans="3:13" x14ac:dyDescent="0.3">
      <c r="K271" s="1" t="s">
        <v>2</v>
      </c>
      <c r="L271" s="1" t="s">
        <v>1</v>
      </c>
      <c r="M271" s="1" t="s">
        <v>0</v>
      </c>
    </row>
    <row r="272" spans="3:13" x14ac:dyDescent="0.3">
      <c r="K272" s="1">
        <f>K268*(1-F270)</f>
        <v>433689.7472010015</v>
      </c>
      <c r="L272" s="1">
        <f>L268*(1-G270)</f>
        <v>425849.9860427074</v>
      </c>
      <c r="M272" s="1">
        <f>M268*(1-H270)</f>
        <v>446320.61196783785</v>
      </c>
    </row>
    <row r="273" spans="3:13" x14ac:dyDescent="0.3">
      <c r="C273" s="1" t="s">
        <v>11</v>
      </c>
      <c r="E273" s="1" t="s">
        <v>10</v>
      </c>
    </row>
    <row r="274" spans="3:13" x14ac:dyDescent="0.3">
      <c r="C274" s="1">
        <f>$C$2</f>
        <v>828</v>
      </c>
      <c r="E274" s="1">
        <f>E258</f>
        <v>0.1</v>
      </c>
    </row>
    <row r="276" spans="3:13" x14ac:dyDescent="0.3">
      <c r="L276" s="1" t="s">
        <v>33</v>
      </c>
    </row>
    <row r="277" spans="3:13" x14ac:dyDescent="0.3">
      <c r="C277" s="1" t="s">
        <v>8</v>
      </c>
      <c r="F277" s="7" t="s">
        <v>7</v>
      </c>
      <c r="G277" s="7"/>
      <c r="H277" s="7"/>
    </row>
    <row r="278" spans="3:13" x14ac:dyDescent="0.3">
      <c r="C278" s="1">
        <f>$C$82*12</f>
        <v>9936</v>
      </c>
      <c r="F278" s="7"/>
      <c r="G278" s="7"/>
      <c r="H278" s="7"/>
      <c r="K278" s="7" t="s">
        <v>6</v>
      </c>
      <c r="L278" s="7"/>
      <c r="M278" s="7"/>
    </row>
    <row r="279" spans="3:13" x14ac:dyDescent="0.3">
      <c r="F279" s="1" t="s">
        <v>2</v>
      </c>
      <c r="G279" s="1" t="s">
        <v>1</v>
      </c>
      <c r="H279" s="1" t="s">
        <v>0</v>
      </c>
      <c r="K279" s="1" t="s">
        <v>2</v>
      </c>
      <c r="L279" s="1" t="s">
        <v>1</v>
      </c>
      <c r="M279" s="1" t="s">
        <v>0</v>
      </c>
    </row>
    <row r="280" spans="3:13" x14ac:dyDescent="0.3">
      <c r="F280" s="1">
        <f>$F$8</f>
        <v>2.5000000000000001E-2</v>
      </c>
      <c r="G280" s="1">
        <f>$G$8</f>
        <v>0</v>
      </c>
      <c r="H280" s="1">
        <f>$H$8</f>
        <v>0</v>
      </c>
      <c r="K280" s="1">
        <f>$C$86*(1-$F$88)</f>
        <v>9687.6</v>
      </c>
      <c r="L280" s="1">
        <f>$C$86*(1-$G$88)</f>
        <v>9936</v>
      </c>
      <c r="M280" s="1">
        <f>$C$86*(1-$H$88)</f>
        <v>9936</v>
      </c>
    </row>
    <row r="282" spans="3:13" x14ac:dyDescent="0.3">
      <c r="K282" s="7" t="s">
        <v>5</v>
      </c>
      <c r="L282" s="7"/>
      <c r="M282" s="7"/>
    </row>
    <row r="283" spans="3:13" x14ac:dyDescent="0.3">
      <c r="F283" s="7" t="s">
        <v>4</v>
      </c>
      <c r="G283" s="7"/>
      <c r="H283" s="7"/>
      <c r="K283" s="1" t="s">
        <v>2</v>
      </c>
      <c r="L283" s="1" t="s">
        <v>1</v>
      </c>
      <c r="M283" s="1" t="s">
        <v>0</v>
      </c>
    </row>
    <row r="284" spans="3:13" x14ac:dyDescent="0.3">
      <c r="F284" s="7"/>
      <c r="G284" s="7"/>
      <c r="H284" s="7"/>
      <c r="K284" s="1">
        <f>$K$88+K272*(1+E274)</f>
        <v>486746.32192110165</v>
      </c>
      <c r="L284" s="1">
        <f>$L$88+L272*(1+E274)</f>
        <v>478370.98464697821</v>
      </c>
      <c r="M284" s="1">
        <f>$M$88+M272*(1+E274)</f>
        <v>500888.67316462169</v>
      </c>
    </row>
    <row r="285" spans="3:13" x14ac:dyDescent="0.3">
      <c r="F285" s="1" t="s">
        <v>2</v>
      </c>
      <c r="G285" s="1" t="s">
        <v>1</v>
      </c>
      <c r="H285" s="1" t="s">
        <v>0</v>
      </c>
    </row>
    <row r="286" spans="3:13" x14ac:dyDescent="0.3">
      <c r="F286" s="1">
        <f>$F$14</f>
        <v>5.0000000000000001E-4</v>
      </c>
      <c r="G286" s="1">
        <f>$G$14</f>
        <v>4.0000000000000001E-3</v>
      </c>
      <c r="H286" s="1">
        <f>$H$14</f>
        <v>0</v>
      </c>
      <c r="K286" s="7" t="s">
        <v>3</v>
      </c>
      <c r="L286" s="7"/>
      <c r="M286" s="7"/>
    </row>
    <row r="287" spans="3:13" x14ac:dyDescent="0.3">
      <c r="K287" s="1" t="s">
        <v>2</v>
      </c>
      <c r="L287" s="1" t="s">
        <v>1</v>
      </c>
      <c r="M287" s="1" t="s">
        <v>0</v>
      </c>
    </row>
    <row r="288" spans="3:13" x14ac:dyDescent="0.3">
      <c r="K288" s="1">
        <f>K284*(1-F286)</f>
        <v>486502.94876014115</v>
      </c>
      <c r="L288" s="1">
        <f>L284*(1-G286)</f>
        <v>476457.50070839032</v>
      </c>
      <c r="M288" s="1">
        <f>M284*(1-H286)</f>
        <v>500888.67316462169</v>
      </c>
    </row>
    <row r="289" spans="3:13" x14ac:dyDescent="0.3">
      <c r="C289" s="1" t="s">
        <v>11</v>
      </c>
      <c r="E289" s="1" t="s">
        <v>10</v>
      </c>
    </row>
    <row r="290" spans="3:13" x14ac:dyDescent="0.3">
      <c r="C290" s="1">
        <f>$C$2</f>
        <v>828</v>
      </c>
      <c r="E290" s="1">
        <f>E274</f>
        <v>0.1</v>
      </c>
    </row>
    <row r="292" spans="3:13" x14ac:dyDescent="0.3">
      <c r="L292" s="1" t="s">
        <v>32</v>
      </c>
    </row>
    <row r="293" spans="3:13" x14ac:dyDescent="0.3">
      <c r="C293" s="1" t="s">
        <v>8</v>
      </c>
      <c r="F293" s="7" t="s">
        <v>7</v>
      </c>
      <c r="G293" s="7"/>
      <c r="H293" s="7"/>
    </row>
    <row r="294" spans="3:13" x14ac:dyDescent="0.3">
      <c r="C294" s="1">
        <f>$C$82*12</f>
        <v>9936</v>
      </c>
      <c r="F294" s="7"/>
      <c r="G294" s="7"/>
      <c r="H294" s="7"/>
      <c r="K294" s="7" t="s">
        <v>6</v>
      </c>
      <c r="L294" s="7"/>
      <c r="M294" s="7"/>
    </row>
    <row r="295" spans="3:13" x14ac:dyDescent="0.3">
      <c r="F295" s="1" t="s">
        <v>2</v>
      </c>
      <c r="G295" s="1" t="s">
        <v>1</v>
      </c>
      <c r="H295" s="1" t="s">
        <v>0</v>
      </c>
      <c r="K295" s="1" t="s">
        <v>2</v>
      </c>
      <c r="L295" s="1" t="s">
        <v>1</v>
      </c>
      <c r="M295" s="1" t="s">
        <v>0</v>
      </c>
    </row>
    <row r="296" spans="3:13" x14ac:dyDescent="0.3">
      <c r="F296" s="1">
        <f>$F$8</f>
        <v>2.5000000000000001E-2</v>
      </c>
      <c r="G296" s="1">
        <f>$G$8</f>
        <v>0</v>
      </c>
      <c r="H296" s="1">
        <f>$H$8</f>
        <v>0</v>
      </c>
      <c r="K296" s="1">
        <f>$C$86*(1-$F$88)</f>
        <v>9687.6</v>
      </c>
      <c r="L296" s="1">
        <f>$C$86*(1-$G$88)</f>
        <v>9936</v>
      </c>
      <c r="M296" s="1">
        <f>$C$86*(1-$H$88)</f>
        <v>9936</v>
      </c>
    </row>
    <row r="298" spans="3:13" x14ac:dyDescent="0.3">
      <c r="K298" s="7" t="s">
        <v>5</v>
      </c>
      <c r="L298" s="7"/>
      <c r="M298" s="7"/>
    </row>
    <row r="299" spans="3:13" x14ac:dyDescent="0.3">
      <c r="F299" s="7" t="s">
        <v>4</v>
      </c>
      <c r="G299" s="7"/>
      <c r="H299" s="7"/>
      <c r="K299" s="1" t="s">
        <v>2</v>
      </c>
      <c r="L299" s="1" t="s">
        <v>1</v>
      </c>
      <c r="M299" s="1" t="s">
        <v>0</v>
      </c>
    </row>
    <row r="300" spans="3:13" x14ac:dyDescent="0.3">
      <c r="F300" s="7"/>
      <c r="G300" s="7"/>
      <c r="H300" s="7"/>
      <c r="K300" s="1">
        <f>$K$88+K288*(1+E290)</f>
        <v>544840.84363615524</v>
      </c>
      <c r="L300" s="1">
        <f>$L$88+L288*(1+E290)</f>
        <v>534039.25077922945</v>
      </c>
      <c r="M300" s="1">
        <f>$M$88+M288*(1+E290)</f>
        <v>560913.54048108391</v>
      </c>
    </row>
    <row r="301" spans="3:13" x14ac:dyDescent="0.3">
      <c r="F301" s="1" t="s">
        <v>2</v>
      </c>
      <c r="G301" s="1" t="s">
        <v>1</v>
      </c>
      <c r="H301" s="1" t="s">
        <v>0</v>
      </c>
    </row>
    <row r="302" spans="3:13" x14ac:dyDescent="0.3">
      <c r="F302" s="1">
        <f>$F$14</f>
        <v>5.0000000000000001E-4</v>
      </c>
      <c r="G302" s="1">
        <f>$G$14</f>
        <v>4.0000000000000001E-3</v>
      </c>
      <c r="H302" s="1">
        <f>$H$14</f>
        <v>0</v>
      </c>
      <c r="K302" s="7" t="s">
        <v>3</v>
      </c>
      <c r="L302" s="7"/>
      <c r="M302" s="7"/>
    </row>
    <row r="303" spans="3:13" x14ac:dyDescent="0.3">
      <c r="K303" s="1" t="s">
        <v>2</v>
      </c>
      <c r="L303" s="1" t="s">
        <v>1</v>
      </c>
      <c r="M303" s="1" t="s">
        <v>0</v>
      </c>
    </row>
    <row r="304" spans="3:13" x14ac:dyDescent="0.3">
      <c r="K304" s="1">
        <f>K300*(1-F302)</f>
        <v>544568.42321433721</v>
      </c>
      <c r="L304" s="1">
        <f>L300*(1-G302)</f>
        <v>531903.09377611254</v>
      </c>
      <c r="M304" s="1">
        <f>M300*(1-H302)</f>
        <v>560913.54048108391</v>
      </c>
    </row>
    <row r="305" spans="3:13" x14ac:dyDescent="0.3">
      <c r="C305" s="1" t="s">
        <v>11</v>
      </c>
      <c r="E305" s="1" t="s">
        <v>10</v>
      </c>
    </row>
    <row r="306" spans="3:13" x14ac:dyDescent="0.3">
      <c r="C306" s="1">
        <f>$C$2</f>
        <v>828</v>
      </c>
      <c r="E306" s="1">
        <f>E290</f>
        <v>0.1</v>
      </c>
    </row>
    <row r="308" spans="3:13" x14ac:dyDescent="0.3">
      <c r="L308" s="1" t="s">
        <v>31</v>
      </c>
    </row>
    <row r="309" spans="3:13" x14ac:dyDescent="0.3">
      <c r="C309" s="1" t="s">
        <v>8</v>
      </c>
      <c r="F309" s="7" t="s">
        <v>7</v>
      </c>
      <c r="G309" s="7"/>
      <c r="H309" s="7"/>
    </row>
    <row r="310" spans="3:13" x14ac:dyDescent="0.3">
      <c r="C310" s="1">
        <f>$C$82*12</f>
        <v>9936</v>
      </c>
      <c r="F310" s="7"/>
      <c r="G310" s="7"/>
      <c r="H310" s="7"/>
      <c r="K310" s="7" t="s">
        <v>6</v>
      </c>
      <c r="L310" s="7"/>
      <c r="M310" s="7"/>
    </row>
    <row r="311" spans="3:13" x14ac:dyDescent="0.3">
      <c r="F311" s="1" t="s">
        <v>2</v>
      </c>
      <c r="G311" s="1" t="s">
        <v>1</v>
      </c>
      <c r="H311" s="1" t="s">
        <v>0</v>
      </c>
      <c r="K311" s="1" t="s">
        <v>2</v>
      </c>
      <c r="L311" s="1" t="s">
        <v>1</v>
      </c>
      <c r="M311" s="1" t="s">
        <v>0</v>
      </c>
    </row>
    <row r="312" spans="3:13" x14ac:dyDescent="0.3">
      <c r="F312" s="1">
        <f>$F$8</f>
        <v>2.5000000000000001E-2</v>
      </c>
      <c r="G312" s="1">
        <f>$G$8</f>
        <v>0</v>
      </c>
      <c r="H312" s="1">
        <f>$H$8</f>
        <v>0</v>
      </c>
      <c r="K312" s="1">
        <f>$C$86*(1-$F$88)</f>
        <v>9687.6</v>
      </c>
      <c r="L312" s="1">
        <f>$C$86*(1-$G$88)</f>
        <v>9936</v>
      </c>
      <c r="M312" s="1">
        <f>$C$86*(1-$H$88)</f>
        <v>9936</v>
      </c>
    </row>
    <row r="314" spans="3:13" x14ac:dyDescent="0.3">
      <c r="K314" s="7" t="s">
        <v>5</v>
      </c>
      <c r="L314" s="7"/>
      <c r="M314" s="7"/>
    </row>
    <row r="315" spans="3:13" x14ac:dyDescent="0.3">
      <c r="F315" s="7" t="s">
        <v>4</v>
      </c>
      <c r="G315" s="7"/>
      <c r="H315" s="7"/>
      <c r="K315" s="1" t="s">
        <v>2</v>
      </c>
      <c r="L315" s="1" t="s">
        <v>1</v>
      </c>
      <c r="M315" s="1" t="s">
        <v>0</v>
      </c>
    </row>
    <row r="316" spans="3:13" x14ac:dyDescent="0.3">
      <c r="F316" s="7"/>
      <c r="G316" s="7"/>
      <c r="H316" s="7"/>
      <c r="K316" s="1">
        <f>$K$88+K304*(1+E306)</f>
        <v>608712.86553577101</v>
      </c>
      <c r="L316" s="1">
        <f>$L$88+L304*(1+E306)</f>
        <v>595029.4031537238</v>
      </c>
      <c r="M316" s="1">
        <f>$M$88+M304*(1+E306)</f>
        <v>626940.89452919236</v>
      </c>
    </row>
    <row r="317" spans="3:13" x14ac:dyDescent="0.3">
      <c r="F317" s="1" t="s">
        <v>2</v>
      </c>
      <c r="G317" s="1" t="s">
        <v>1</v>
      </c>
      <c r="H317" s="1" t="s">
        <v>0</v>
      </c>
    </row>
    <row r="318" spans="3:13" x14ac:dyDescent="0.3">
      <c r="F318" s="1">
        <f>$F$14</f>
        <v>5.0000000000000001E-4</v>
      </c>
      <c r="G318" s="1">
        <f>$G$14</f>
        <v>4.0000000000000001E-3</v>
      </c>
      <c r="H318" s="1">
        <f>$H$14</f>
        <v>0</v>
      </c>
      <c r="K318" s="7" t="s">
        <v>3</v>
      </c>
      <c r="L318" s="7"/>
      <c r="M318" s="7"/>
    </row>
    <row r="319" spans="3:13" x14ac:dyDescent="0.3">
      <c r="K319" s="1" t="s">
        <v>2</v>
      </c>
      <c r="L319" s="1" t="s">
        <v>1</v>
      </c>
      <c r="M319" s="1" t="s">
        <v>0</v>
      </c>
    </row>
    <row r="320" spans="3:13" x14ac:dyDescent="0.3">
      <c r="K320" s="1">
        <f>K316*(1-F318)</f>
        <v>608408.50910300319</v>
      </c>
      <c r="L320" s="1">
        <f>L316*(1-G318)</f>
        <v>592649.28554110893</v>
      </c>
      <c r="M320" s="1">
        <f>M316*(1-H318)</f>
        <v>626940.89452919236</v>
      </c>
    </row>
    <row r="321" spans="3:13" x14ac:dyDescent="0.3">
      <c r="C321" s="1" t="s">
        <v>11</v>
      </c>
      <c r="E321" s="1" t="s">
        <v>10</v>
      </c>
    </row>
    <row r="322" spans="3:13" x14ac:dyDescent="0.3">
      <c r="C322" s="1">
        <f>$C$2</f>
        <v>828</v>
      </c>
      <c r="E322" s="1">
        <f>E306</f>
        <v>0.1</v>
      </c>
    </row>
    <row r="324" spans="3:13" x14ac:dyDescent="0.3">
      <c r="L324" s="1" t="s">
        <v>30</v>
      </c>
    </row>
    <row r="325" spans="3:13" x14ac:dyDescent="0.3">
      <c r="C325" s="1" t="s">
        <v>8</v>
      </c>
      <c r="F325" s="7" t="s">
        <v>7</v>
      </c>
      <c r="G325" s="7"/>
      <c r="H325" s="7"/>
    </row>
    <row r="326" spans="3:13" x14ac:dyDescent="0.3">
      <c r="C326" s="1">
        <f>$C$82*12</f>
        <v>9936</v>
      </c>
      <c r="F326" s="7"/>
      <c r="G326" s="7"/>
      <c r="H326" s="7"/>
      <c r="K326" s="7" t="s">
        <v>6</v>
      </c>
      <c r="L326" s="7"/>
      <c r="M326" s="7"/>
    </row>
    <row r="327" spans="3:13" x14ac:dyDescent="0.3">
      <c r="F327" s="1" t="s">
        <v>2</v>
      </c>
      <c r="G327" s="1" t="s">
        <v>1</v>
      </c>
      <c r="H327" s="1" t="s">
        <v>0</v>
      </c>
      <c r="K327" s="1" t="s">
        <v>2</v>
      </c>
      <c r="L327" s="1" t="s">
        <v>1</v>
      </c>
      <c r="M327" s="1" t="s">
        <v>0</v>
      </c>
    </row>
    <row r="328" spans="3:13" x14ac:dyDescent="0.3">
      <c r="F328" s="1">
        <f>$F$8</f>
        <v>2.5000000000000001E-2</v>
      </c>
      <c r="G328" s="1">
        <f>$G$8</f>
        <v>0</v>
      </c>
      <c r="H328" s="1">
        <f>$H$8</f>
        <v>0</v>
      </c>
      <c r="K328" s="1">
        <f>$C$86*(1-$F$88)</f>
        <v>9687.6</v>
      </c>
      <c r="L328" s="1">
        <f>$C$86*(1-$G$88)</f>
        <v>9936</v>
      </c>
      <c r="M328" s="1">
        <f>$C$86*(1-$H$88)</f>
        <v>9936</v>
      </c>
    </row>
    <row r="330" spans="3:13" x14ac:dyDescent="0.3">
      <c r="K330" s="7" t="s">
        <v>5</v>
      </c>
      <c r="L330" s="7"/>
      <c r="M330" s="7"/>
    </row>
    <row r="331" spans="3:13" x14ac:dyDescent="0.3">
      <c r="F331" s="7" t="s">
        <v>4</v>
      </c>
      <c r="G331" s="7"/>
      <c r="H331" s="7"/>
      <c r="K331" s="1" t="s">
        <v>2</v>
      </c>
      <c r="L331" s="1" t="s">
        <v>1</v>
      </c>
      <c r="M331" s="1" t="s">
        <v>0</v>
      </c>
    </row>
    <row r="332" spans="3:13" x14ac:dyDescent="0.3">
      <c r="F332" s="7"/>
      <c r="G332" s="7"/>
      <c r="H332" s="7"/>
      <c r="K332" s="1">
        <f>$K$88+K320*(1+E322)</f>
        <v>678936.96001330356</v>
      </c>
      <c r="L332" s="1">
        <f>$L$88+L320*(1+E322)</f>
        <v>661850.21409521985</v>
      </c>
      <c r="M332" s="1">
        <f>$M$88+M320*(1+E322)</f>
        <v>699570.98398211168</v>
      </c>
    </row>
    <row r="333" spans="3:13" x14ac:dyDescent="0.3">
      <c r="F333" s="1" t="s">
        <v>2</v>
      </c>
      <c r="G333" s="1" t="s">
        <v>1</v>
      </c>
      <c r="H333" s="1" t="s">
        <v>0</v>
      </c>
    </row>
    <row r="334" spans="3:13" x14ac:dyDescent="0.3">
      <c r="F334" s="1">
        <f>$F$14</f>
        <v>5.0000000000000001E-4</v>
      </c>
      <c r="G334" s="1">
        <f>$G$14</f>
        <v>4.0000000000000001E-3</v>
      </c>
      <c r="H334" s="1">
        <f>$H$14</f>
        <v>0</v>
      </c>
      <c r="K334" s="7" t="s">
        <v>3</v>
      </c>
      <c r="L334" s="7"/>
      <c r="M334" s="7"/>
    </row>
    <row r="335" spans="3:13" x14ac:dyDescent="0.3">
      <c r="K335" s="1" t="s">
        <v>2</v>
      </c>
      <c r="L335" s="1" t="s">
        <v>1</v>
      </c>
      <c r="M335" s="1" t="s">
        <v>0</v>
      </c>
    </row>
    <row r="336" spans="3:13" x14ac:dyDescent="0.3">
      <c r="K336" s="1">
        <f>K332*(1-F334)</f>
        <v>678597.491533297</v>
      </c>
      <c r="L336" s="1">
        <f>L332*(1-G334)</f>
        <v>659202.81323883892</v>
      </c>
      <c r="M336" s="1">
        <f>M332*(1-H334)</f>
        <v>699570.98398211168</v>
      </c>
    </row>
    <row r="337" spans="3:13" x14ac:dyDescent="0.3">
      <c r="C337" s="1" t="s">
        <v>11</v>
      </c>
      <c r="E337" s="1" t="s">
        <v>10</v>
      </c>
    </row>
    <row r="338" spans="3:13" x14ac:dyDescent="0.3">
      <c r="C338" s="1">
        <f>$C$2</f>
        <v>828</v>
      </c>
      <c r="E338" s="1">
        <f>E322</f>
        <v>0.1</v>
      </c>
    </row>
    <row r="340" spans="3:13" x14ac:dyDescent="0.3">
      <c r="L340" s="1" t="s">
        <v>29</v>
      </c>
    </row>
    <row r="341" spans="3:13" x14ac:dyDescent="0.3">
      <c r="C341" s="1" t="s">
        <v>8</v>
      </c>
      <c r="F341" s="7" t="s">
        <v>7</v>
      </c>
      <c r="G341" s="7"/>
      <c r="H341" s="7"/>
    </row>
    <row r="342" spans="3:13" x14ac:dyDescent="0.3">
      <c r="C342" s="1">
        <f>$C$82*12</f>
        <v>9936</v>
      </c>
      <c r="F342" s="7"/>
      <c r="G342" s="7"/>
      <c r="H342" s="7"/>
      <c r="K342" s="7" t="s">
        <v>6</v>
      </c>
      <c r="L342" s="7"/>
      <c r="M342" s="7"/>
    </row>
    <row r="343" spans="3:13" x14ac:dyDescent="0.3">
      <c r="F343" s="1" t="s">
        <v>2</v>
      </c>
      <c r="G343" s="1" t="s">
        <v>1</v>
      </c>
      <c r="H343" s="1" t="s">
        <v>0</v>
      </c>
      <c r="K343" s="1" t="s">
        <v>2</v>
      </c>
      <c r="L343" s="1" t="s">
        <v>1</v>
      </c>
      <c r="M343" s="1" t="s">
        <v>0</v>
      </c>
    </row>
    <row r="344" spans="3:13" x14ac:dyDescent="0.3">
      <c r="F344" s="1">
        <f>$F$8</f>
        <v>2.5000000000000001E-2</v>
      </c>
      <c r="G344" s="1">
        <f>$G$8</f>
        <v>0</v>
      </c>
      <c r="H344" s="1">
        <f>$H$8</f>
        <v>0</v>
      </c>
      <c r="K344" s="1">
        <f>$C$86*(1-$F$88)</f>
        <v>9687.6</v>
      </c>
      <c r="L344" s="1">
        <f>$C$86*(1-$G$88)</f>
        <v>9936</v>
      </c>
      <c r="M344" s="1">
        <f>$C$86*(1-$H$88)</f>
        <v>9936</v>
      </c>
    </row>
    <row r="346" spans="3:13" x14ac:dyDescent="0.3">
      <c r="K346" s="7" t="s">
        <v>5</v>
      </c>
      <c r="L346" s="7"/>
      <c r="M346" s="7"/>
    </row>
    <row r="347" spans="3:13" x14ac:dyDescent="0.3">
      <c r="F347" s="7" t="s">
        <v>4</v>
      </c>
      <c r="G347" s="7"/>
      <c r="H347" s="7"/>
      <c r="K347" s="1" t="s">
        <v>2</v>
      </c>
      <c r="L347" s="1" t="s">
        <v>1</v>
      </c>
      <c r="M347" s="1" t="s">
        <v>0</v>
      </c>
    </row>
    <row r="348" spans="3:13" x14ac:dyDescent="0.3">
      <c r="F348" s="7"/>
      <c r="G348" s="7"/>
      <c r="H348" s="7"/>
      <c r="K348" s="1">
        <f>$K$88+K336*(1+E338)</f>
        <v>756144.84068662673</v>
      </c>
      <c r="L348" s="1">
        <f>$L$88+L336*(1+E338)</f>
        <v>735059.09456272284</v>
      </c>
      <c r="M348" s="1">
        <f>$M$88+M336*(1+E338)</f>
        <v>779464.08238032286</v>
      </c>
    </row>
    <row r="349" spans="3:13" x14ac:dyDescent="0.3">
      <c r="F349" s="1" t="s">
        <v>2</v>
      </c>
      <c r="G349" s="1" t="s">
        <v>1</v>
      </c>
      <c r="H349" s="1" t="s">
        <v>0</v>
      </c>
    </row>
    <row r="350" spans="3:13" x14ac:dyDescent="0.3">
      <c r="F350" s="1">
        <f>$F$14</f>
        <v>5.0000000000000001E-4</v>
      </c>
      <c r="G350" s="1">
        <f>$G$14</f>
        <v>4.0000000000000001E-3</v>
      </c>
      <c r="H350" s="1">
        <f>$H$14</f>
        <v>0</v>
      </c>
      <c r="K350" s="7" t="s">
        <v>3</v>
      </c>
      <c r="L350" s="7"/>
      <c r="M350" s="7"/>
    </row>
    <row r="351" spans="3:13" x14ac:dyDescent="0.3">
      <c r="K351" s="1" t="s">
        <v>2</v>
      </c>
      <c r="L351" s="1" t="s">
        <v>1</v>
      </c>
      <c r="M351" s="1" t="s">
        <v>0</v>
      </c>
    </row>
    <row r="352" spans="3:13" x14ac:dyDescent="0.3">
      <c r="K352" s="1">
        <f>K348*(1-F350)</f>
        <v>755766.76826628344</v>
      </c>
      <c r="L352" s="1">
        <f>L348*(1-G350)</f>
        <v>732118.85818447196</v>
      </c>
      <c r="M352" s="1">
        <f>M348*(1-H350)</f>
        <v>779464.08238032286</v>
      </c>
    </row>
    <row r="353" spans="3:13" x14ac:dyDescent="0.3">
      <c r="C353" s="1" t="s">
        <v>11</v>
      </c>
      <c r="E353" s="1" t="s">
        <v>10</v>
      </c>
    </row>
    <row r="354" spans="3:13" x14ac:dyDescent="0.3">
      <c r="C354" s="1">
        <f>$C$2</f>
        <v>828</v>
      </c>
      <c r="E354" s="1">
        <f>E338</f>
        <v>0.1</v>
      </c>
    </row>
    <row r="356" spans="3:13" x14ac:dyDescent="0.3">
      <c r="L356" s="1" t="s">
        <v>28</v>
      </c>
    </row>
    <row r="357" spans="3:13" x14ac:dyDescent="0.3">
      <c r="C357" s="1" t="s">
        <v>8</v>
      </c>
      <c r="F357" s="7" t="s">
        <v>7</v>
      </c>
      <c r="G357" s="7"/>
      <c r="H357" s="7"/>
    </row>
    <row r="358" spans="3:13" x14ac:dyDescent="0.3">
      <c r="C358" s="1">
        <f>$C$82*12</f>
        <v>9936</v>
      </c>
      <c r="F358" s="7"/>
      <c r="G358" s="7"/>
      <c r="H358" s="7"/>
      <c r="K358" s="7" t="s">
        <v>6</v>
      </c>
      <c r="L358" s="7"/>
      <c r="M358" s="7"/>
    </row>
    <row r="359" spans="3:13" x14ac:dyDescent="0.3">
      <c r="F359" s="1" t="s">
        <v>2</v>
      </c>
      <c r="G359" s="1" t="s">
        <v>1</v>
      </c>
      <c r="H359" s="1" t="s">
        <v>0</v>
      </c>
      <c r="K359" s="1" t="s">
        <v>2</v>
      </c>
      <c r="L359" s="1" t="s">
        <v>1</v>
      </c>
      <c r="M359" s="1" t="s">
        <v>0</v>
      </c>
    </row>
    <row r="360" spans="3:13" x14ac:dyDescent="0.3">
      <c r="F360" s="1">
        <f>$F$8</f>
        <v>2.5000000000000001E-2</v>
      </c>
      <c r="G360" s="1">
        <f>$G$8</f>
        <v>0</v>
      </c>
      <c r="H360" s="1">
        <f>$H$8</f>
        <v>0</v>
      </c>
      <c r="K360" s="1">
        <f>$C$86*(1-$F$88)</f>
        <v>9687.6</v>
      </c>
      <c r="L360" s="1">
        <f>$C$86*(1-$G$88)</f>
        <v>9936</v>
      </c>
      <c r="M360" s="1">
        <f>$C$86*(1-$H$88)</f>
        <v>9936</v>
      </c>
    </row>
    <row r="362" spans="3:13" x14ac:dyDescent="0.3">
      <c r="K362" s="7" t="s">
        <v>5</v>
      </c>
      <c r="L362" s="7"/>
      <c r="M362" s="7"/>
    </row>
    <row r="363" spans="3:13" x14ac:dyDescent="0.3">
      <c r="F363" s="7" t="s">
        <v>4</v>
      </c>
      <c r="G363" s="7"/>
      <c r="H363" s="7"/>
      <c r="K363" s="1" t="s">
        <v>2</v>
      </c>
      <c r="L363" s="1" t="s">
        <v>1</v>
      </c>
      <c r="M363" s="1" t="s">
        <v>0</v>
      </c>
    </row>
    <row r="364" spans="3:13" x14ac:dyDescent="0.3">
      <c r="F364" s="7"/>
      <c r="G364" s="7"/>
      <c r="H364" s="7"/>
      <c r="K364" s="1">
        <f>$K$88+K352*(1+E354)</f>
        <v>841031.04509291181</v>
      </c>
      <c r="L364" s="1">
        <f>$L$88+L352*(1+E354)</f>
        <v>815266.74400291918</v>
      </c>
      <c r="M364" s="1">
        <f>$M$88+M352*(1+E354)</f>
        <v>867346.49061835522</v>
      </c>
    </row>
    <row r="365" spans="3:13" x14ac:dyDescent="0.3">
      <c r="F365" s="1" t="s">
        <v>2</v>
      </c>
      <c r="G365" s="1" t="s">
        <v>1</v>
      </c>
      <c r="H365" s="1" t="s">
        <v>0</v>
      </c>
    </row>
    <row r="366" spans="3:13" x14ac:dyDescent="0.3">
      <c r="F366" s="1">
        <f>$F$14</f>
        <v>5.0000000000000001E-4</v>
      </c>
      <c r="G366" s="1">
        <f>$G$14</f>
        <v>4.0000000000000001E-3</v>
      </c>
      <c r="H366" s="1">
        <f>$H$14</f>
        <v>0</v>
      </c>
      <c r="K366" s="7" t="s">
        <v>3</v>
      </c>
      <c r="L366" s="7"/>
      <c r="M366" s="7"/>
    </row>
    <row r="367" spans="3:13" x14ac:dyDescent="0.3">
      <c r="K367" s="1" t="s">
        <v>2</v>
      </c>
      <c r="L367" s="1" t="s">
        <v>1</v>
      </c>
      <c r="M367" s="1" t="s">
        <v>0</v>
      </c>
    </row>
    <row r="368" spans="3:13" x14ac:dyDescent="0.3">
      <c r="K368" s="1">
        <f>K364*(1-F366)</f>
        <v>840610.52957036544</v>
      </c>
      <c r="L368" s="1">
        <f>L364*(1-G366)</f>
        <v>812005.67702690745</v>
      </c>
      <c r="M368" s="1">
        <f>M364*(1-H366)</f>
        <v>867346.49061835522</v>
      </c>
    </row>
    <row r="369" spans="3:13" x14ac:dyDescent="0.3">
      <c r="C369" s="1" t="s">
        <v>11</v>
      </c>
      <c r="E369" s="1" t="s">
        <v>10</v>
      </c>
    </row>
    <row r="370" spans="3:13" x14ac:dyDescent="0.3">
      <c r="C370" s="1">
        <f>$C$2</f>
        <v>828</v>
      </c>
      <c r="E370" s="1">
        <f>E354</f>
        <v>0.1</v>
      </c>
    </row>
    <row r="372" spans="3:13" x14ac:dyDescent="0.3">
      <c r="L372" s="1" t="s">
        <v>27</v>
      </c>
    </row>
    <row r="373" spans="3:13" x14ac:dyDescent="0.3">
      <c r="C373" s="1" t="s">
        <v>8</v>
      </c>
      <c r="F373" s="7" t="s">
        <v>7</v>
      </c>
      <c r="G373" s="7"/>
      <c r="H373" s="7"/>
    </row>
    <row r="374" spans="3:13" x14ac:dyDescent="0.3">
      <c r="C374" s="1">
        <f>$C$82*12</f>
        <v>9936</v>
      </c>
      <c r="F374" s="7"/>
      <c r="G374" s="7"/>
      <c r="H374" s="7"/>
      <c r="K374" s="7" t="s">
        <v>6</v>
      </c>
      <c r="L374" s="7"/>
      <c r="M374" s="7"/>
    </row>
    <row r="375" spans="3:13" x14ac:dyDescent="0.3">
      <c r="F375" s="1" t="s">
        <v>2</v>
      </c>
      <c r="G375" s="1" t="s">
        <v>1</v>
      </c>
      <c r="H375" s="1" t="s">
        <v>0</v>
      </c>
      <c r="K375" s="1" t="s">
        <v>2</v>
      </c>
      <c r="L375" s="1" t="s">
        <v>1</v>
      </c>
      <c r="M375" s="1" t="s">
        <v>0</v>
      </c>
    </row>
    <row r="376" spans="3:13" x14ac:dyDescent="0.3">
      <c r="F376" s="1">
        <f>$F$8</f>
        <v>2.5000000000000001E-2</v>
      </c>
      <c r="G376" s="1">
        <f>$G$8</f>
        <v>0</v>
      </c>
      <c r="H376" s="1">
        <f>$H$8</f>
        <v>0</v>
      </c>
      <c r="K376" s="1">
        <f>$C$86*(1-$F$88)</f>
        <v>9687.6</v>
      </c>
      <c r="L376" s="1">
        <f>$C$86*(1-$G$88)</f>
        <v>9936</v>
      </c>
      <c r="M376" s="1">
        <f>$C$86*(1-$H$88)</f>
        <v>9936</v>
      </c>
    </row>
    <row r="378" spans="3:13" x14ac:dyDescent="0.3">
      <c r="K378" s="7" t="s">
        <v>5</v>
      </c>
      <c r="L378" s="7"/>
      <c r="M378" s="7"/>
    </row>
    <row r="379" spans="3:13" x14ac:dyDescent="0.3">
      <c r="F379" s="7" t="s">
        <v>4</v>
      </c>
      <c r="G379" s="7"/>
      <c r="H379" s="7"/>
      <c r="K379" s="1" t="s">
        <v>2</v>
      </c>
      <c r="L379" s="1" t="s">
        <v>1</v>
      </c>
      <c r="M379" s="1" t="s">
        <v>0</v>
      </c>
    </row>
    <row r="380" spans="3:13" x14ac:dyDescent="0.3">
      <c r="F380" s="7"/>
      <c r="G380" s="7"/>
      <c r="H380" s="7"/>
      <c r="K380" s="1">
        <f>$K$88+K368*(1+E370)</f>
        <v>934359.18252740207</v>
      </c>
      <c r="L380" s="1">
        <f>$L$88+L368*(1+E370)</f>
        <v>903142.24472959829</v>
      </c>
      <c r="M380" s="1">
        <f>$M$88+M368*(1+E370)</f>
        <v>964017.13968019083</v>
      </c>
    </row>
    <row r="381" spans="3:13" x14ac:dyDescent="0.3">
      <c r="F381" s="1" t="s">
        <v>2</v>
      </c>
      <c r="G381" s="1" t="s">
        <v>1</v>
      </c>
      <c r="H381" s="1" t="s">
        <v>0</v>
      </c>
    </row>
    <row r="382" spans="3:13" x14ac:dyDescent="0.3">
      <c r="F382" s="1">
        <f>$F$14</f>
        <v>5.0000000000000001E-4</v>
      </c>
      <c r="G382" s="1">
        <f>$G$14</f>
        <v>4.0000000000000001E-3</v>
      </c>
      <c r="H382" s="1">
        <f>$H$14</f>
        <v>0</v>
      </c>
      <c r="K382" s="7" t="s">
        <v>3</v>
      </c>
      <c r="L382" s="7"/>
      <c r="M382" s="7"/>
    </row>
    <row r="383" spans="3:13" x14ac:dyDescent="0.3">
      <c r="K383" s="1" t="s">
        <v>2</v>
      </c>
      <c r="L383" s="1" t="s">
        <v>1</v>
      </c>
      <c r="M383" s="1" t="s">
        <v>0</v>
      </c>
    </row>
    <row r="384" spans="3:13" x14ac:dyDescent="0.3">
      <c r="K384" s="1">
        <f>K380*(1-F382)</f>
        <v>933892.00293613842</v>
      </c>
      <c r="L384" s="1">
        <f>L380*(1-G382)</f>
        <v>899529.67575067992</v>
      </c>
      <c r="M384" s="1">
        <f>M380*(1-H382)</f>
        <v>964017.13968019083</v>
      </c>
    </row>
    <row r="385" spans="3:13" x14ac:dyDescent="0.3">
      <c r="C385" s="1" t="s">
        <v>11</v>
      </c>
      <c r="E385" s="1" t="s">
        <v>10</v>
      </c>
    </row>
    <row r="386" spans="3:13" x14ac:dyDescent="0.3">
      <c r="C386" s="1">
        <f>$C$2</f>
        <v>828</v>
      </c>
      <c r="E386" s="1">
        <f>E370</f>
        <v>0.1</v>
      </c>
    </row>
    <row r="388" spans="3:13" x14ac:dyDescent="0.3">
      <c r="L388" s="1" t="s">
        <v>26</v>
      </c>
    </row>
    <row r="389" spans="3:13" x14ac:dyDescent="0.3">
      <c r="C389" s="1" t="s">
        <v>8</v>
      </c>
      <c r="F389" s="7" t="s">
        <v>7</v>
      </c>
      <c r="G389" s="7"/>
      <c r="H389" s="7"/>
    </row>
    <row r="390" spans="3:13" x14ac:dyDescent="0.3">
      <c r="C390" s="1">
        <f>$C$82*12</f>
        <v>9936</v>
      </c>
      <c r="F390" s="7"/>
      <c r="G390" s="7"/>
      <c r="H390" s="7"/>
      <c r="K390" s="7" t="s">
        <v>6</v>
      </c>
      <c r="L390" s="7"/>
      <c r="M390" s="7"/>
    </row>
    <row r="391" spans="3:13" x14ac:dyDescent="0.3">
      <c r="F391" s="1" t="s">
        <v>2</v>
      </c>
      <c r="G391" s="1" t="s">
        <v>1</v>
      </c>
      <c r="H391" s="1" t="s">
        <v>0</v>
      </c>
      <c r="K391" s="1" t="s">
        <v>2</v>
      </c>
      <c r="L391" s="1" t="s">
        <v>1</v>
      </c>
      <c r="M391" s="1" t="s">
        <v>0</v>
      </c>
    </row>
    <row r="392" spans="3:13" x14ac:dyDescent="0.3">
      <c r="F392" s="1">
        <f>$F$8</f>
        <v>2.5000000000000001E-2</v>
      </c>
      <c r="G392" s="1">
        <f>$G$8</f>
        <v>0</v>
      </c>
      <c r="H392" s="1">
        <f>$H$8</f>
        <v>0</v>
      </c>
      <c r="K392" s="1">
        <f>$C$86*(1-$F$88)</f>
        <v>9687.6</v>
      </c>
      <c r="L392" s="1">
        <f>$C$86*(1-$G$88)</f>
        <v>9936</v>
      </c>
      <c r="M392" s="1">
        <f>$C$86*(1-$H$88)</f>
        <v>9936</v>
      </c>
    </row>
    <row r="394" spans="3:13" x14ac:dyDescent="0.3">
      <c r="K394" s="7" t="s">
        <v>5</v>
      </c>
      <c r="L394" s="7"/>
      <c r="M394" s="7"/>
    </row>
    <row r="395" spans="3:13" x14ac:dyDescent="0.3">
      <c r="F395" s="7" t="s">
        <v>4</v>
      </c>
      <c r="G395" s="7"/>
      <c r="H395" s="7"/>
      <c r="K395" s="1" t="s">
        <v>2</v>
      </c>
      <c r="L395" s="1" t="s">
        <v>1</v>
      </c>
      <c r="M395" s="1" t="s">
        <v>0</v>
      </c>
    </row>
    <row r="396" spans="3:13" x14ac:dyDescent="0.3">
      <c r="F396" s="7"/>
      <c r="G396" s="7"/>
      <c r="H396" s="7"/>
      <c r="K396" s="1">
        <f>$K$88+K384*(1+E386)</f>
        <v>1036968.8032297523</v>
      </c>
      <c r="L396" s="1">
        <f>$L$88+L384*(1+E386)</f>
        <v>999418.64332574804</v>
      </c>
      <c r="M396" s="1">
        <f>$M$88+M384*(1+E386)</f>
        <v>1070354.8536482099</v>
      </c>
    </row>
    <row r="397" spans="3:13" x14ac:dyDescent="0.3">
      <c r="F397" s="1" t="s">
        <v>2</v>
      </c>
      <c r="G397" s="1" t="s">
        <v>1</v>
      </c>
      <c r="H397" s="1" t="s">
        <v>0</v>
      </c>
    </row>
    <row r="398" spans="3:13" x14ac:dyDescent="0.3">
      <c r="F398" s="1">
        <f>$F$14</f>
        <v>5.0000000000000001E-4</v>
      </c>
      <c r="G398" s="1">
        <f>$G$14</f>
        <v>4.0000000000000001E-3</v>
      </c>
      <c r="H398" s="1">
        <f>$H$14</f>
        <v>0</v>
      </c>
      <c r="K398" s="7" t="s">
        <v>3</v>
      </c>
      <c r="L398" s="7"/>
      <c r="M398" s="7"/>
    </row>
    <row r="399" spans="3:13" x14ac:dyDescent="0.3">
      <c r="K399" s="1" t="s">
        <v>2</v>
      </c>
      <c r="L399" s="1" t="s">
        <v>1</v>
      </c>
      <c r="M399" s="1" t="s">
        <v>0</v>
      </c>
    </row>
    <row r="400" spans="3:13" x14ac:dyDescent="0.3">
      <c r="K400" s="1">
        <f>K396*(1-F398)</f>
        <v>1036450.3188281375</v>
      </c>
      <c r="L400" s="1">
        <f>L396*(1-G398)</f>
        <v>995420.96875244507</v>
      </c>
      <c r="M400" s="1">
        <f>M396*(1-H398)</f>
        <v>1070354.8536482099</v>
      </c>
    </row>
    <row r="401" spans="3:13" x14ac:dyDescent="0.3">
      <c r="C401" s="1" t="s">
        <v>11</v>
      </c>
      <c r="E401" s="1" t="s">
        <v>10</v>
      </c>
    </row>
    <row r="402" spans="3:13" x14ac:dyDescent="0.3">
      <c r="C402" s="1">
        <f>$C$2</f>
        <v>828</v>
      </c>
      <c r="E402" s="1">
        <f>E386</f>
        <v>0.1</v>
      </c>
    </row>
    <row r="404" spans="3:13" x14ac:dyDescent="0.3">
      <c r="L404" s="1" t="s">
        <v>25</v>
      </c>
    </row>
    <row r="405" spans="3:13" x14ac:dyDescent="0.3">
      <c r="C405" s="1" t="s">
        <v>8</v>
      </c>
      <c r="F405" s="7" t="s">
        <v>7</v>
      </c>
      <c r="G405" s="7"/>
      <c r="H405" s="7"/>
    </row>
    <row r="406" spans="3:13" x14ac:dyDescent="0.3">
      <c r="C406" s="1">
        <f>$C$82*12</f>
        <v>9936</v>
      </c>
      <c r="F406" s="7"/>
      <c r="G406" s="7"/>
      <c r="H406" s="7"/>
      <c r="K406" s="7" t="s">
        <v>6</v>
      </c>
      <c r="L406" s="7"/>
      <c r="M406" s="7"/>
    </row>
    <row r="407" spans="3:13" x14ac:dyDescent="0.3">
      <c r="F407" s="1" t="s">
        <v>2</v>
      </c>
      <c r="G407" s="1" t="s">
        <v>1</v>
      </c>
      <c r="H407" s="1" t="s">
        <v>0</v>
      </c>
      <c r="K407" s="1" t="s">
        <v>2</v>
      </c>
      <c r="L407" s="1" t="s">
        <v>1</v>
      </c>
      <c r="M407" s="1" t="s">
        <v>0</v>
      </c>
    </row>
    <row r="408" spans="3:13" x14ac:dyDescent="0.3">
      <c r="F408" s="1">
        <f>$F$8</f>
        <v>2.5000000000000001E-2</v>
      </c>
      <c r="G408" s="1">
        <f>$G$8</f>
        <v>0</v>
      </c>
      <c r="H408" s="1">
        <f>$H$8</f>
        <v>0</v>
      </c>
      <c r="K408" s="1">
        <f>$C$86*(1-$F$88)</f>
        <v>9687.6</v>
      </c>
      <c r="L408" s="1">
        <f>$C$86*(1-$G$88)</f>
        <v>9936</v>
      </c>
      <c r="M408" s="1">
        <f>$C$86*(1-$H$88)</f>
        <v>9936</v>
      </c>
    </row>
    <row r="410" spans="3:13" x14ac:dyDescent="0.3">
      <c r="K410" s="7" t="s">
        <v>5</v>
      </c>
      <c r="L410" s="7"/>
      <c r="M410" s="7"/>
    </row>
    <row r="411" spans="3:13" x14ac:dyDescent="0.3">
      <c r="F411" s="7" t="s">
        <v>4</v>
      </c>
      <c r="G411" s="7"/>
      <c r="H411" s="7"/>
      <c r="K411" s="1" t="s">
        <v>2</v>
      </c>
      <c r="L411" s="1" t="s">
        <v>1</v>
      </c>
      <c r="M411" s="1" t="s">
        <v>0</v>
      </c>
    </row>
    <row r="412" spans="3:13" x14ac:dyDescent="0.3">
      <c r="F412" s="7"/>
      <c r="G412" s="7"/>
      <c r="H412" s="7"/>
      <c r="K412" s="1">
        <f>$K$88+K400*(1+E402)</f>
        <v>1149782.9507109514</v>
      </c>
      <c r="L412" s="1">
        <f>$L$88+L400*(1+E402)</f>
        <v>1104899.0656276897</v>
      </c>
      <c r="M412" s="1">
        <f>$M$88+M400*(1+E402)</f>
        <v>1187326.339013031</v>
      </c>
    </row>
    <row r="413" spans="3:13" x14ac:dyDescent="0.3">
      <c r="F413" s="1" t="s">
        <v>2</v>
      </c>
      <c r="G413" s="1" t="s">
        <v>1</v>
      </c>
      <c r="H413" s="1" t="s">
        <v>0</v>
      </c>
    </row>
    <row r="414" spans="3:13" x14ac:dyDescent="0.3">
      <c r="F414" s="1">
        <f>$F$14</f>
        <v>5.0000000000000001E-4</v>
      </c>
      <c r="G414" s="1">
        <f>$G$14</f>
        <v>4.0000000000000001E-3</v>
      </c>
      <c r="H414" s="1">
        <f>$H$14</f>
        <v>0</v>
      </c>
      <c r="K414" s="7" t="s">
        <v>3</v>
      </c>
      <c r="L414" s="7"/>
      <c r="M414" s="7"/>
    </row>
    <row r="415" spans="3:13" x14ac:dyDescent="0.3">
      <c r="K415" s="1" t="s">
        <v>2</v>
      </c>
      <c r="L415" s="1" t="s">
        <v>1</v>
      </c>
      <c r="M415" s="1" t="s">
        <v>0</v>
      </c>
    </row>
    <row r="416" spans="3:13" x14ac:dyDescent="0.3">
      <c r="K416" s="1">
        <f>K412*(1-F414)</f>
        <v>1149208.0592355959</v>
      </c>
      <c r="L416" s="1">
        <f>L412*(1-G414)</f>
        <v>1100479.4693651788</v>
      </c>
      <c r="M416" s="1">
        <f>M412*(1-H414)</f>
        <v>1187326.339013031</v>
      </c>
    </row>
    <row r="417" spans="3:13" x14ac:dyDescent="0.3">
      <c r="C417" s="1" t="s">
        <v>11</v>
      </c>
      <c r="E417" s="1" t="s">
        <v>10</v>
      </c>
    </row>
    <row r="418" spans="3:13" x14ac:dyDescent="0.3">
      <c r="C418" s="1">
        <f>$C$2</f>
        <v>828</v>
      </c>
      <c r="E418" s="1">
        <f>E402</f>
        <v>0.1</v>
      </c>
    </row>
    <row r="420" spans="3:13" x14ac:dyDescent="0.3">
      <c r="L420" s="1" t="s">
        <v>24</v>
      </c>
    </row>
    <row r="421" spans="3:13" x14ac:dyDescent="0.3">
      <c r="C421" s="1" t="s">
        <v>8</v>
      </c>
      <c r="F421" s="7" t="s">
        <v>7</v>
      </c>
      <c r="G421" s="7"/>
      <c r="H421" s="7"/>
    </row>
    <row r="422" spans="3:13" x14ac:dyDescent="0.3">
      <c r="C422" s="1">
        <f>$C$82*12</f>
        <v>9936</v>
      </c>
      <c r="F422" s="7"/>
      <c r="G422" s="7"/>
      <c r="H422" s="7"/>
      <c r="K422" s="7" t="s">
        <v>6</v>
      </c>
      <c r="L422" s="7"/>
      <c r="M422" s="7"/>
    </row>
    <row r="423" spans="3:13" x14ac:dyDescent="0.3">
      <c r="F423" s="1" t="s">
        <v>2</v>
      </c>
      <c r="G423" s="1" t="s">
        <v>1</v>
      </c>
      <c r="H423" s="1" t="s">
        <v>0</v>
      </c>
      <c r="K423" s="1" t="s">
        <v>2</v>
      </c>
      <c r="L423" s="1" t="s">
        <v>1</v>
      </c>
      <c r="M423" s="1" t="s">
        <v>0</v>
      </c>
    </row>
    <row r="424" spans="3:13" x14ac:dyDescent="0.3">
      <c r="F424" s="1">
        <f>$F$8</f>
        <v>2.5000000000000001E-2</v>
      </c>
      <c r="G424" s="1">
        <f>$G$8</f>
        <v>0</v>
      </c>
      <c r="H424" s="1">
        <f>$H$8</f>
        <v>0</v>
      </c>
      <c r="K424" s="1">
        <f>$C$86*(1-$F$88)</f>
        <v>9687.6</v>
      </c>
      <c r="L424" s="1">
        <f>$C$86*(1-$G$88)</f>
        <v>9936</v>
      </c>
      <c r="M424" s="1">
        <f>$C$86*(1-$H$88)</f>
        <v>9936</v>
      </c>
    </row>
    <row r="426" spans="3:13" x14ac:dyDescent="0.3">
      <c r="K426" s="7" t="s">
        <v>5</v>
      </c>
      <c r="L426" s="7"/>
      <c r="M426" s="7"/>
    </row>
    <row r="427" spans="3:13" x14ac:dyDescent="0.3">
      <c r="F427" s="7" t="s">
        <v>4</v>
      </c>
      <c r="G427" s="7"/>
      <c r="H427" s="7"/>
      <c r="K427" s="1" t="s">
        <v>2</v>
      </c>
      <c r="L427" s="1" t="s">
        <v>1</v>
      </c>
      <c r="M427" s="1" t="s">
        <v>0</v>
      </c>
    </row>
    <row r="428" spans="3:13" x14ac:dyDescent="0.3">
      <c r="F428" s="7"/>
      <c r="G428" s="7"/>
      <c r="H428" s="7"/>
      <c r="K428" s="1">
        <f>$K$88+K416*(1+E418)</f>
        <v>1273816.4651591557</v>
      </c>
      <c r="L428" s="1">
        <f>$L$88+L416*(1+E418)</f>
        <v>1220463.4163016968</v>
      </c>
      <c r="M428" s="1">
        <f>$M$88+M416*(1+E418)</f>
        <v>1315994.9729143342</v>
      </c>
    </row>
    <row r="429" spans="3:13" x14ac:dyDescent="0.3">
      <c r="F429" s="1" t="s">
        <v>2</v>
      </c>
      <c r="G429" s="1" t="s">
        <v>1</v>
      </c>
      <c r="H429" s="1" t="s">
        <v>0</v>
      </c>
    </row>
    <row r="430" spans="3:13" x14ac:dyDescent="0.3">
      <c r="F430" s="1">
        <f>$F$14</f>
        <v>5.0000000000000001E-4</v>
      </c>
      <c r="G430" s="1">
        <f>$G$14</f>
        <v>4.0000000000000001E-3</v>
      </c>
      <c r="H430" s="1">
        <f>$H$14</f>
        <v>0</v>
      </c>
      <c r="K430" s="7" t="s">
        <v>3</v>
      </c>
      <c r="L430" s="7"/>
      <c r="M430" s="7"/>
    </row>
    <row r="431" spans="3:13" x14ac:dyDescent="0.3">
      <c r="K431" s="1" t="s">
        <v>2</v>
      </c>
      <c r="L431" s="1" t="s">
        <v>1</v>
      </c>
      <c r="M431" s="1" t="s">
        <v>0</v>
      </c>
    </row>
    <row r="432" spans="3:13" x14ac:dyDescent="0.3">
      <c r="K432" s="1">
        <f>K428*(1-F430)</f>
        <v>1273179.5569265762</v>
      </c>
      <c r="L432" s="1">
        <f>L428*(1-G430)</f>
        <v>1215581.56263649</v>
      </c>
      <c r="M432" s="1">
        <f>M428*(1-H430)</f>
        <v>1315994.9729143342</v>
      </c>
    </row>
    <row r="433" spans="3:13" x14ac:dyDescent="0.3">
      <c r="C433" s="1" t="s">
        <v>11</v>
      </c>
      <c r="E433" s="1" t="s">
        <v>10</v>
      </c>
    </row>
    <row r="434" spans="3:13" x14ac:dyDescent="0.3">
      <c r="C434" s="1">
        <f>$C$2</f>
        <v>828</v>
      </c>
      <c r="E434" s="1">
        <f>E418</f>
        <v>0.1</v>
      </c>
    </row>
    <row r="436" spans="3:13" x14ac:dyDescent="0.3">
      <c r="L436" s="1" t="s">
        <v>23</v>
      </c>
    </row>
    <row r="437" spans="3:13" x14ac:dyDescent="0.3">
      <c r="C437" s="1" t="s">
        <v>8</v>
      </c>
      <c r="F437" s="7" t="s">
        <v>7</v>
      </c>
      <c r="G437" s="7"/>
      <c r="H437" s="7"/>
    </row>
    <row r="438" spans="3:13" x14ac:dyDescent="0.3">
      <c r="C438" s="1">
        <f>$C$82*12</f>
        <v>9936</v>
      </c>
      <c r="F438" s="7"/>
      <c r="G438" s="7"/>
      <c r="H438" s="7"/>
      <c r="K438" s="7" t="s">
        <v>6</v>
      </c>
      <c r="L438" s="7"/>
      <c r="M438" s="7"/>
    </row>
    <row r="439" spans="3:13" x14ac:dyDescent="0.3">
      <c r="F439" s="1" t="s">
        <v>2</v>
      </c>
      <c r="G439" s="1" t="s">
        <v>1</v>
      </c>
      <c r="H439" s="1" t="s">
        <v>0</v>
      </c>
      <c r="K439" s="1" t="s">
        <v>2</v>
      </c>
      <c r="L439" s="1" t="s">
        <v>1</v>
      </c>
      <c r="M439" s="1" t="s">
        <v>0</v>
      </c>
    </row>
    <row r="440" spans="3:13" x14ac:dyDescent="0.3">
      <c r="F440" s="1">
        <f>$F$8</f>
        <v>2.5000000000000001E-2</v>
      </c>
      <c r="G440" s="1">
        <f>$G$8</f>
        <v>0</v>
      </c>
      <c r="H440" s="1">
        <f>$H$8</f>
        <v>0</v>
      </c>
      <c r="K440" s="1">
        <f>$C$86*(1-$F$88)</f>
        <v>9687.6</v>
      </c>
      <c r="L440" s="1">
        <f>$C$86*(1-$G$88)</f>
        <v>9936</v>
      </c>
      <c r="M440" s="1">
        <f>$C$86*(1-$H$88)</f>
        <v>9936</v>
      </c>
    </row>
    <row r="442" spans="3:13" x14ac:dyDescent="0.3">
      <c r="K442" s="7" t="s">
        <v>5</v>
      </c>
      <c r="L442" s="7"/>
      <c r="M442" s="7"/>
    </row>
    <row r="443" spans="3:13" x14ac:dyDescent="0.3">
      <c r="F443" s="7" t="s">
        <v>4</v>
      </c>
      <c r="G443" s="7"/>
      <c r="H443" s="7"/>
      <c r="K443" s="1" t="s">
        <v>2</v>
      </c>
      <c r="L443" s="1" t="s">
        <v>1</v>
      </c>
      <c r="M443" s="1" t="s">
        <v>0</v>
      </c>
    </row>
    <row r="444" spans="3:13" x14ac:dyDescent="0.3">
      <c r="F444" s="7"/>
      <c r="G444" s="7"/>
      <c r="H444" s="7"/>
      <c r="K444" s="1">
        <f>$K$88+K432*(1+E434)</f>
        <v>1410185.112619234</v>
      </c>
      <c r="L444" s="1">
        <f>$L$88+L432*(1+E434)</f>
        <v>1347075.718900139</v>
      </c>
      <c r="M444" s="1">
        <f>$M$88+M432*(1+E434)</f>
        <v>1457530.4702057678</v>
      </c>
    </row>
    <row r="445" spans="3:13" x14ac:dyDescent="0.3">
      <c r="F445" s="1" t="s">
        <v>2</v>
      </c>
      <c r="G445" s="1" t="s">
        <v>1</v>
      </c>
      <c r="H445" s="1" t="s">
        <v>0</v>
      </c>
    </row>
    <row r="446" spans="3:13" x14ac:dyDescent="0.3">
      <c r="F446" s="1">
        <f>$F$14</f>
        <v>5.0000000000000001E-4</v>
      </c>
      <c r="G446" s="1">
        <f>$G$14</f>
        <v>4.0000000000000001E-3</v>
      </c>
      <c r="H446" s="1">
        <f>$H$14</f>
        <v>0</v>
      </c>
      <c r="K446" s="7" t="s">
        <v>3</v>
      </c>
      <c r="L446" s="7"/>
      <c r="M446" s="7"/>
    </row>
    <row r="447" spans="3:13" x14ac:dyDescent="0.3">
      <c r="K447" s="1" t="s">
        <v>2</v>
      </c>
      <c r="L447" s="1" t="s">
        <v>1</v>
      </c>
      <c r="M447" s="1" t="s">
        <v>0</v>
      </c>
    </row>
    <row r="448" spans="3:13" x14ac:dyDescent="0.3">
      <c r="K448" s="1">
        <f>K444*(1-F446)</f>
        <v>1409480.0200629244</v>
      </c>
      <c r="L448" s="1">
        <f>L444*(1-G446)</f>
        <v>1341687.4160245385</v>
      </c>
      <c r="M448" s="1">
        <f>M444*(1-H446)</f>
        <v>1457530.4702057678</v>
      </c>
    </row>
    <row r="449" spans="3:13" x14ac:dyDescent="0.3">
      <c r="C449" s="1" t="s">
        <v>11</v>
      </c>
      <c r="E449" s="1" t="s">
        <v>10</v>
      </c>
    </row>
    <row r="450" spans="3:13" x14ac:dyDescent="0.3">
      <c r="C450" s="1">
        <f>$C$2</f>
        <v>828</v>
      </c>
      <c r="E450" s="1">
        <f>E434</f>
        <v>0.1</v>
      </c>
    </row>
    <row r="452" spans="3:13" x14ac:dyDescent="0.3">
      <c r="L452" s="1" t="s">
        <v>22</v>
      </c>
    </row>
    <row r="453" spans="3:13" x14ac:dyDescent="0.3">
      <c r="C453" s="1" t="s">
        <v>8</v>
      </c>
      <c r="F453" s="7" t="s">
        <v>7</v>
      </c>
      <c r="G453" s="7"/>
      <c r="H453" s="7"/>
    </row>
    <row r="454" spans="3:13" x14ac:dyDescent="0.3">
      <c r="C454" s="1">
        <f>$C$82*12</f>
        <v>9936</v>
      </c>
      <c r="F454" s="7"/>
      <c r="G454" s="7"/>
      <c r="H454" s="7"/>
      <c r="K454" s="7" t="s">
        <v>6</v>
      </c>
      <c r="L454" s="7"/>
      <c r="M454" s="7"/>
    </row>
    <row r="455" spans="3:13" x14ac:dyDescent="0.3">
      <c r="F455" s="1" t="s">
        <v>2</v>
      </c>
      <c r="G455" s="1" t="s">
        <v>1</v>
      </c>
      <c r="H455" s="1" t="s">
        <v>0</v>
      </c>
      <c r="K455" s="1" t="s">
        <v>2</v>
      </c>
      <c r="L455" s="1" t="s">
        <v>1</v>
      </c>
      <c r="M455" s="1" t="s">
        <v>0</v>
      </c>
    </row>
    <row r="456" spans="3:13" x14ac:dyDescent="0.3">
      <c r="F456" s="1">
        <f>$F$8</f>
        <v>2.5000000000000001E-2</v>
      </c>
      <c r="G456" s="1">
        <f>$G$8</f>
        <v>0</v>
      </c>
      <c r="H456" s="1">
        <f>$H$8</f>
        <v>0</v>
      </c>
      <c r="K456" s="1">
        <f>$C$86*(1-$F$88)</f>
        <v>9687.6</v>
      </c>
      <c r="L456" s="1">
        <f>$C$86*(1-$G$88)</f>
        <v>9936</v>
      </c>
      <c r="M456" s="1">
        <f>$C$86*(1-$H$88)</f>
        <v>9936</v>
      </c>
    </row>
    <row r="458" spans="3:13" x14ac:dyDescent="0.3">
      <c r="K458" s="7" t="s">
        <v>5</v>
      </c>
      <c r="L458" s="7"/>
      <c r="M458" s="7"/>
    </row>
    <row r="459" spans="3:13" x14ac:dyDescent="0.3">
      <c r="F459" s="7" t="s">
        <v>4</v>
      </c>
      <c r="G459" s="7"/>
      <c r="H459" s="7"/>
      <c r="K459" s="1" t="s">
        <v>2</v>
      </c>
      <c r="L459" s="1" t="s">
        <v>1</v>
      </c>
      <c r="M459" s="1" t="s">
        <v>0</v>
      </c>
    </row>
    <row r="460" spans="3:13" x14ac:dyDescent="0.3">
      <c r="F460" s="7"/>
      <c r="G460" s="7"/>
      <c r="H460" s="7"/>
      <c r="K460" s="1">
        <f>$K$88+K448*(1+E450)</f>
        <v>1560115.622069217</v>
      </c>
      <c r="L460" s="1">
        <f>$L$88+L448*(1+E450)</f>
        <v>1485792.1576269923</v>
      </c>
      <c r="M460" s="1">
        <f>$M$88+M448*(1+E450)</f>
        <v>1613219.5172263447</v>
      </c>
    </row>
    <row r="461" spans="3:13" x14ac:dyDescent="0.3">
      <c r="F461" s="1" t="s">
        <v>2</v>
      </c>
      <c r="G461" s="1" t="s">
        <v>1</v>
      </c>
      <c r="H461" s="1" t="s">
        <v>0</v>
      </c>
    </row>
    <row r="462" spans="3:13" x14ac:dyDescent="0.3">
      <c r="F462" s="1">
        <f>$F$14</f>
        <v>5.0000000000000001E-4</v>
      </c>
      <c r="G462" s="1">
        <f>$G$14</f>
        <v>4.0000000000000001E-3</v>
      </c>
      <c r="H462" s="1">
        <f>$H$14</f>
        <v>0</v>
      </c>
      <c r="K462" s="7" t="s">
        <v>3</v>
      </c>
      <c r="L462" s="7"/>
      <c r="M462" s="7"/>
    </row>
    <row r="463" spans="3:13" x14ac:dyDescent="0.3">
      <c r="K463" s="1" t="s">
        <v>2</v>
      </c>
      <c r="L463" s="1" t="s">
        <v>1</v>
      </c>
      <c r="M463" s="1" t="s">
        <v>0</v>
      </c>
    </row>
    <row r="464" spans="3:13" x14ac:dyDescent="0.3">
      <c r="K464" s="1">
        <f>K460*(1-F462)</f>
        <v>1559335.5642581824</v>
      </c>
      <c r="L464" s="1">
        <f>L460*(1-G462)</f>
        <v>1479848.9889964843</v>
      </c>
      <c r="M464" s="1">
        <f>M460*(1-H462)</f>
        <v>1613219.5172263447</v>
      </c>
    </row>
    <row r="465" spans="3:13" x14ac:dyDescent="0.3">
      <c r="C465" s="1" t="s">
        <v>11</v>
      </c>
      <c r="E465" s="1" t="s">
        <v>10</v>
      </c>
    </row>
    <row r="466" spans="3:13" x14ac:dyDescent="0.3">
      <c r="C466" s="1">
        <f>$C$2</f>
        <v>828</v>
      </c>
      <c r="E466" s="1">
        <f>E450</f>
        <v>0.1</v>
      </c>
    </row>
    <row r="468" spans="3:13" x14ac:dyDescent="0.3">
      <c r="L468" s="1" t="s">
        <v>21</v>
      </c>
    </row>
    <row r="469" spans="3:13" x14ac:dyDescent="0.3">
      <c r="C469" s="1" t="s">
        <v>8</v>
      </c>
      <c r="F469" s="7" t="s">
        <v>7</v>
      </c>
      <c r="G469" s="7"/>
      <c r="H469" s="7"/>
    </row>
    <row r="470" spans="3:13" x14ac:dyDescent="0.3">
      <c r="C470" s="1">
        <f>$C$82*12</f>
        <v>9936</v>
      </c>
      <c r="F470" s="7"/>
      <c r="G470" s="7"/>
      <c r="H470" s="7"/>
      <c r="K470" s="7" t="s">
        <v>6</v>
      </c>
      <c r="L470" s="7"/>
      <c r="M470" s="7"/>
    </row>
    <row r="471" spans="3:13" x14ac:dyDescent="0.3">
      <c r="F471" s="1" t="s">
        <v>2</v>
      </c>
      <c r="G471" s="1" t="s">
        <v>1</v>
      </c>
      <c r="H471" s="1" t="s">
        <v>0</v>
      </c>
      <c r="K471" s="1" t="s">
        <v>2</v>
      </c>
      <c r="L471" s="1" t="s">
        <v>1</v>
      </c>
      <c r="M471" s="1" t="s">
        <v>0</v>
      </c>
    </row>
    <row r="472" spans="3:13" x14ac:dyDescent="0.3">
      <c r="F472" s="1">
        <f>$F$8</f>
        <v>2.5000000000000001E-2</v>
      </c>
      <c r="G472" s="1">
        <f>$G$8</f>
        <v>0</v>
      </c>
      <c r="H472" s="1">
        <f>$H$8</f>
        <v>0</v>
      </c>
      <c r="K472" s="1">
        <f>$C$86*(1-$F$88)</f>
        <v>9687.6</v>
      </c>
      <c r="L472" s="1">
        <f>$C$86*(1-$G$88)</f>
        <v>9936</v>
      </c>
      <c r="M472" s="1">
        <f>$C$86*(1-$H$88)</f>
        <v>9936</v>
      </c>
    </row>
    <row r="474" spans="3:13" x14ac:dyDescent="0.3">
      <c r="K474" s="7" t="s">
        <v>5</v>
      </c>
      <c r="L474" s="7"/>
      <c r="M474" s="7"/>
    </row>
    <row r="475" spans="3:13" x14ac:dyDescent="0.3">
      <c r="F475" s="7" t="s">
        <v>4</v>
      </c>
      <c r="G475" s="7"/>
      <c r="H475" s="7"/>
      <c r="K475" s="1" t="s">
        <v>2</v>
      </c>
      <c r="L475" s="1" t="s">
        <v>1</v>
      </c>
      <c r="M475" s="1" t="s">
        <v>0</v>
      </c>
    </row>
    <row r="476" spans="3:13" x14ac:dyDescent="0.3">
      <c r="F476" s="7"/>
      <c r="G476" s="7"/>
      <c r="H476" s="7"/>
      <c r="K476" s="1">
        <f>$K$88+K464*(1+E466)</f>
        <v>1724956.720684001</v>
      </c>
      <c r="L476" s="1">
        <f>$L$88+L464*(1+E466)</f>
        <v>1637769.8878961329</v>
      </c>
      <c r="M476" s="1">
        <f>$M$88+M464*(1+E466)</f>
        <v>1784477.4689489794</v>
      </c>
    </row>
    <row r="477" spans="3:13" x14ac:dyDescent="0.3">
      <c r="F477" s="1" t="s">
        <v>2</v>
      </c>
      <c r="G477" s="1" t="s">
        <v>1</v>
      </c>
      <c r="H477" s="1" t="s">
        <v>0</v>
      </c>
    </row>
    <row r="478" spans="3:13" x14ac:dyDescent="0.3">
      <c r="F478" s="1">
        <f>$F$14</f>
        <v>5.0000000000000001E-4</v>
      </c>
      <c r="G478" s="1">
        <f>$G$14</f>
        <v>4.0000000000000001E-3</v>
      </c>
      <c r="H478" s="1">
        <f>$H$14</f>
        <v>0</v>
      </c>
      <c r="K478" s="7" t="s">
        <v>3</v>
      </c>
      <c r="L478" s="7"/>
      <c r="M478" s="7"/>
    </row>
    <row r="479" spans="3:13" x14ac:dyDescent="0.3">
      <c r="K479" s="1" t="s">
        <v>2</v>
      </c>
      <c r="L479" s="1" t="s">
        <v>1</v>
      </c>
      <c r="M479" s="1" t="s">
        <v>0</v>
      </c>
    </row>
    <row r="480" spans="3:13" x14ac:dyDescent="0.3">
      <c r="K480" s="1">
        <f>K476*(1-F478)</f>
        <v>1724094.2423236591</v>
      </c>
      <c r="L480" s="1">
        <f>L476*(1-G478)</f>
        <v>1631218.8083445483</v>
      </c>
      <c r="M480" s="1">
        <f>M476*(1-H478)</f>
        <v>1784477.4689489794</v>
      </c>
    </row>
    <row r="481" spans="3:13" x14ac:dyDescent="0.3">
      <c r="C481" s="1" t="s">
        <v>11</v>
      </c>
      <c r="E481" s="1" t="s">
        <v>10</v>
      </c>
    </row>
    <row r="482" spans="3:13" x14ac:dyDescent="0.3">
      <c r="C482" s="1">
        <f>$C$2</f>
        <v>828</v>
      </c>
      <c r="E482" s="1">
        <f>E466</f>
        <v>0.1</v>
      </c>
    </row>
    <row r="484" spans="3:13" x14ac:dyDescent="0.3">
      <c r="L484" s="1" t="s">
        <v>20</v>
      </c>
    </row>
    <row r="485" spans="3:13" x14ac:dyDescent="0.3">
      <c r="C485" s="1" t="s">
        <v>8</v>
      </c>
      <c r="F485" s="7" t="s">
        <v>7</v>
      </c>
      <c r="G485" s="7"/>
      <c r="H485" s="7"/>
    </row>
    <row r="486" spans="3:13" x14ac:dyDescent="0.3">
      <c r="C486" s="1">
        <f>$C$82*12</f>
        <v>9936</v>
      </c>
      <c r="F486" s="7"/>
      <c r="G486" s="7"/>
      <c r="H486" s="7"/>
      <c r="K486" s="7" t="s">
        <v>6</v>
      </c>
      <c r="L486" s="7"/>
      <c r="M486" s="7"/>
    </row>
    <row r="487" spans="3:13" x14ac:dyDescent="0.3">
      <c r="F487" s="1" t="s">
        <v>2</v>
      </c>
      <c r="G487" s="1" t="s">
        <v>1</v>
      </c>
      <c r="H487" s="1" t="s">
        <v>0</v>
      </c>
      <c r="K487" s="1" t="s">
        <v>2</v>
      </c>
      <c r="L487" s="1" t="s">
        <v>1</v>
      </c>
      <c r="M487" s="1" t="s">
        <v>0</v>
      </c>
    </row>
    <row r="488" spans="3:13" x14ac:dyDescent="0.3">
      <c r="F488" s="1">
        <f>$F$8</f>
        <v>2.5000000000000001E-2</v>
      </c>
      <c r="G488" s="1">
        <f>$G$8</f>
        <v>0</v>
      </c>
      <c r="H488" s="1">
        <f>$H$8</f>
        <v>0</v>
      </c>
      <c r="K488" s="1">
        <f>$C$86*(1-$F$88)</f>
        <v>9687.6</v>
      </c>
      <c r="L488" s="1">
        <f>$C$86*(1-$G$88)</f>
        <v>9936</v>
      </c>
      <c r="M488" s="1">
        <f>$C$86*(1-$H$88)</f>
        <v>9936</v>
      </c>
    </row>
    <row r="490" spans="3:13" x14ac:dyDescent="0.3">
      <c r="K490" s="7" t="s">
        <v>5</v>
      </c>
      <c r="L490" s="7"/>
      <c r="M490" s="7"/>
    </row>
    <row r="491" spans="3:13" x14ac:dyDescent="0.3">
      <c r="F491" s="7" t="s">
        <v>4</v>
      </c>
      <c r="G491" s="7"/>
      <c r="H491" s="7"/>
      <c r="K491" s="1" t="s">
        <v>2</v>
      </c>
      <c r="L491" s="1" t="s">
        <v>1</v>
      </c>
      <c r="M491" s="1" t="s">
        <v>0</v>
      </c>
    </row>
    <row r="492" spans="3:13" x14ac:dyDescent="0.3">
      <c r="F492" s="7"/>
      <c r="G492" s="7"/>
      <c r="H492" s="7"/>
      <c r="K492" s="1">
        <f>$K$88+K480*(1+E482)</f>
        <v>1906191.2665560252</v>
      </c>
      <c r="L492" s="1">
        <f>$L$88+L480*(1+E482)</f>
        <v>1804276.6891790032</v>
      </c>
      <c r="M492" s="1">
        <f>$M$88+M480*(1+E482)</f>
        <v>1972861.2158438775</v>
      </c>
    </row>
    <row r="493" spans="3:13" x14ac:dyDescent="0.3">
      <c r="F493" s="1" t="s">
        <v>2</v>
      </c>
      <c r="G493" s="1" t="s">
        <v>1</v>
      </c>
      <c r="H493" s="1" t="s">
        <v>0</v>
      </c>
    </row>
    <row r="494" spans="3:13" x14ac:dyDescent="0.3">
      <c r="F494" s="1">
        <f>$F$14</f>
        <v>5.0000000000000001E-4</v>
      </c>
      <c r="G494" s="1">
        <f>$G$14</f>
        <v>4.0000000000000001E-3</v>
      </c>
      <c r="H494" s="1">
        <f>$H$14</f>
        <v>0</v>
      </c>
      <c r="K494" s="7" t="s">
        <v>3</v>
      </c>
      <c r="L494" s="7"/>
      <c r="M494" s="7"/>
    </row>
    <row r="495" spans="3:13" x14ac:dyDescent="0.3">
      <c r="K495" s="1" t="s">
        <v>2</v>
      </c>
      <c r="L495" s="1" t="s">
        <v>1</v>
      </c>
      <c r="M495" s="1" t="s">
        <v>0</v>
      </c>
    </row>
    <row r="496" spans="3:13" x14ac:dyDescent="0.3">
      <c r="K496" s="1">
        <f>K492*(1-F494)</f>
        <v>1905238.1709227473</v>
      </c>
      <c r="L496" s="1">
        <f>L492*(1-G494)</f>
        <v>1797059.5824222872</v>
      </c>
      <c r="M496" s="1">
        <f>M492*(1-H494)</f>
        <v>1972861.2158438775</v>
      </c>
    </row>
    <row r="497" spans="3:13" x14ac:dyDescent="0.3">
      <c r="C497" s="1" t="s">
        <v>11</v>
      </c>
      <c r="E497" s="1" t="s">
        <v>10</v>
      </c>
    </row>
    <row r="498" spans="3:13" x14ac:dyDescent="0.3">
      <c r="C498" s="1">
        <f>$C$2</f>
        <v>828</v>
      </c>
      <c r="E498" s="1">
        <f>E482</f>
        <v>0.1</v>
      </c>
    </row>
    <row r="500" spans="3:13" x14ac:dyDescent="0.3">
      <c r="L500" s="1" t="s">
        <v>19</v>
      </c>
    </row>
    <row r="501" spans="3:13" x14ac:dyDescent="0.3">
      <c r="C501" s="1" t="s">
        <v>8</v>
      </c>
      <c r="F501" s="7" t="s">
        <v>7</v>
      </c>
      <c r="G501" s="7"/>
      <c r="H501" s="7"/>
    </row>
    <row r="502" spans="3:13" x14ac:dyDescent="0.3">
      <c r="C502" s="1">
        <f>$C$82*12</f>
        <v>9936</v>
      </c>
      <c r="F502" s="7"/>
      <c r="G502" s="7"/>
      <c r="H502" s="7"/>
      <c r="K502" s="7" t="s">
        <v>6</v>
      </c>
      <c r="L502" s="7"/>
      <c r="M502" s="7"/>
    </row>
    <row r="503" spans="3:13" x14ac:dyDescent="0.3">
      <c r="F503" s="1" t="s">
        <v>2</v>
      </c>
      <c r="G503" s="1" t="s">
        <v>1</v>
      </c>
      <c r="H503" s="1" t="s">
        <v>0</v>
      </c>
      <c r="K503" s="1" t="s">
        <v>2</v>
      </c>
      <c r="L503" s="1" t="s">
        <v>1</v>
      </c>
      <c r="M503" s="1" t="s">
        <v>0</v>
      </c>
    </row>
    <row r="504" spans="3:13" x14ac:dyDescent="0.3">
      <c r="F504" s="1">
        <f>$F$8</f>
        <v>2.5000000000000001E-2</v>
      </c>
      <c r="G504" s="1">
        <f>$G$8</f>
        <v>0</v>
      </c>
      <c r="H504" s="1">
        <f>$H$8</f>
        <v>0</v>
      </c>
      <c r="K504" s="1">
        <f>$C$86*(1-$F$88)</f>
        <v>9687.6</v>
      </c>
      <c r="L504" s="1">
        <f>$C$86*(1-$G$88)</f>
        <v>9936</v>
      </c>
      <c r="M504" s="1">
        <f>$C$86*(1-$H$88)</f>
        <v>9936</v>
      </c>
    </row>
    <row r="506" spans="3:13" x14ac:dyDescent="0.3">
      <c r="K506" s="7" t="s">
        <v>5</v>
      </c>
      <c r="L506" s="7"/>
      <c r="M506" s="7"/>
    </row>
    <row r="507" spans="3:13" x14ac:dyDescent="0.3">
      <c r="F507" s="7" t="s">
        <v>4</v>
      </c>
      <c r="G507" s="7"/>
      <c r="H507" s="7"/>
      <c r="K507" s="1" t="s">
        <v>2</v>
      </c>
      <c r="L507" s="1" t="s">
        <v>1</v>
      </c>
      <c r="M507" s="1" t="s">
        <v>0</v>
      </c>
    </row>
    <row r="508" spans="3:13" x14ac:dyDescent="0.3">
      <c r="F508" s="7"/>
      <c r="G508" s="7"/>
      <c r="H508" s="7"/>
      <c r="K508" s="1">
        <f>$K$88+K496*(1+E498)</f>
        <v>2105449.5880150222</v>
      </c>
      <c r="L508" s="1">
        <f>$L$88+L496*(1+E498)</f>
        <v>1986701.5406645162</v>
      </c>
      <c r="M508" s="1">
        <f>$M$88+M496*(1+E498)</f>
        <v>2180083.3374282653</v>
      </c>
    </row>
    <row r="509" spans="3:13" x14ac:dyDescent="0.3">
      <c r="F509" s="1" t="s">
        <v>2</v>
      </c>
      <c r="G509" s="1" t="s">
        <v>1</v>
      </c>
      <c r="H509" s="1" t="s">
        <v>0</v>
      </c>
    </row>
    <row r="510" spans="3:13" x14ac:dyDescent="0.3">
      <c r="F510" s="1">
        <f>$F$14</f>
        <v>5.0000000000000001E-4</v>
      </c>
      <c r="G510" s="1">
        <f>$G$14</f>
        <v>4.0000000000000001E-3</v>
      </c>
      <c r="H510" s="1">
        <f>$H$14</f>
        <v>0</v>
      </c>
      <c r="K510" s="7" t="s">
        <v>3</v>
      </c>
      <c r="L510" s="7"/>
      <c r="M510" s="7"/>
    </row>
    <row r="511" spans="3:13" x14ac:dyDescent="0.3">
      <c r="K511" s="1" t="s">
        <v>2</v>
      </c>
      <c r="L511" s="1" t="s">
        <v>1</v>
      </c>
      <c r="M511" s="1" t="s">
        <v>0</v>
      </c>
    </row>
    <row r="512" spans="3:13" x14ac:dyDescent="0.3">
      <c r="K512" s="1">
        <f>K508*(1-F510)</f>
        <v>2104396.8632210148</v>
      </c>
      <c r="L512" s="1">
        <f>L508*(1-G510)</f>
        <v>1978754.734501858</v>
      </c>
      <c r="M512" s="1">
        <f>M508*(1-H510)</f>
        <v>2180083.3374282653</v>
      </c>
    </row>
    <row r="513" spans="3:13" x14ac:dyDescent="0.3">
      <c r="C513" s="1" t="s">
        <v>11</v>
      </c>
      <c r="E513" s="1" t="s">
        <v>10</v>
      </c>
    </row>
    <row r="514" spans="3:13" x14ac:dyDescent="0.3">
      <c r="C514" s="1">
        <f>$C$2</f>
        <v>828</v>
      </c>
      <c r="E514" s="1">
        <f>E498</f>
        <v>0.1</v>
      </c>
    </row>
    <row r="516" spans="3:13" x14ac:dyDescent="0.3">
      <c r="L516" s="1" t="s">
        <v>18</v>
      </c>
    </row>
    <row r="517" spans="3:13" x14ac:dyDescent="0.3">
      <c r="C517" s="1" t="s">
        <v>8</v>
      </c>
      <c r="F517" s="7" t="s">
        <v>7</v>
      </c>
      <c r="G517" s="7"/>
      <c r="H517" s="7"/>
    </row>
    <row r="518" spans="3:13" x14ac:dyDescent="0.3">
      <c r="C518" s="1">
        <f>$C$82*12</f>
        <v>9936</v>
      </c>
      <c r="F518" s="7"/>
      <c r="G518" s="7"/>
      <c r="H518" s="7"/>
      <c r="K518" s="7" t="s">
        <v>6</v>
      </c>
      <c r="L518" s="7"/>
      <c r="M518" s="7"/>
    </row>
    <row r="519" spans="3:13" x14ac:dyDescent="0.3">
      <c r="F519" s="1" t="s">
        <v>2</v>
      </c>
      <c r="G519" s="1" t="s">
        <v>1</v>
      </c>
      <c r="H519" s="1" t="s">
        <v>0</v>
      </c>
      <c r="K519" s="1" t="s">
        <v>2</v>
      </c>
      <c r="L519" s="1" t="s">
        <v>1</v>
      </c>
      <c r="M519" s="1" t="s">
        <v>0</v>
      </c>
    </row>
    <row r="520" spans="3:13" x14ac:dyDescent="0.3">
      <c r="F520" s="1">
        <f>$F$8</f>
        <v>2.5000000000000001E-2</v>
      </c>
      <c r="G520" s="1">
        <f>$G$8</f>
        <v>0</v>
      </c>
      <c r="H520" s="1">
        <f>$H$8</f>
        <v>0</v>
      </c>
      <c r="K520" s="1">
        <f>$C$86*(1-$F$88)</f>
        <v>9687.6</v>
      </c>
      <c r="L520" s="1">
        <f>$C$86*(1-$G$88)</f>
        <v>9936</v>
      </c>
      <c r="M520" s="1">
        <f>$C$86*(1-$H$88)</f>
        <v>9936</v>
      </c>
    </row>
    <row r="522" spans="3:13" x14ac:dyDescent="0.3">
      <c r="K522" s="7" t="s">
        <v>5</v>
      </c>
      <c r="L522" s="7"/>
      <c r="M522" s="7"/>
    </row>
    <row r="523" spans="3:13" x14ac:dyDescent="0.3">
      <c r="F523" s="7" t="s">
        <v>4</v>
      </c>
      <c r="G523" s="7"/>
      <c r="H523" s="7"/>
      <c r="K523" s="1" t="s">
        <v>2</v>
      </c>
      <c r="L523" s="1" t="s">
        <v>1</v>
      </c>
      <c r="M523" s="1" t="s">
        <v>0</v>
      </c>
    </row>
    <row r="524" spans="3:13" x14ac:dyDescent="0.3">
      <c r="F524" s="7"/>
      <c r="G524" s="7"/>
      <c r="H524" s="7"/>
      <c r="K524" s="1">
        <f>$K$88+K512*(1+E514)</f>
        <v>2324524.1495431168</v>
      </c>
      <c r="L524" s="1">
        <f>$L$88+L512*(1+E514)</f>
        <v>2186566.207952044</v>
      </c>
      <c r="M524" s="1">
        <f>$M$88+M512*(1+E514)</f>
        <v>2408027.671171092</v>
      </c>
    </row>
    <row r="525" spans="3:13" x14ac:dyDescent="0.3">
      <c r="F525" s="1" t="s">
        <v>2</v>
      </c>
      <c r="G525" s="1" t="s">
        <v>1</v>
      </c>
      <c r="H525" s="1" t="s">
        <v>0</v>
      </c>
    </row>
    <row r="526" spans="3:13" x14ac:dyDescent="0.3">
      <c r="F526" s="1">
        <f>$F$14</f>
        <v>5.0000000000000001E-4</v>
      </c>
      <c r="G526" s="1">
        <f>$G$14</f>
        <v>4.0000000000000001E-3</v>
      </c>
      <c r="H526" s="1">
        <f>$H$14</f>
        <v>0</v>
      </c>
      <c r="K526" s="7" t="s">
        <v>3</v>
      </c>
      <c r="L526" s="7"/>
      <c r="M526" s="7"/>
    </row>
    <row r="527" spans="3:13" x14ac:dyDescent="0.3">
      <c r="K527" s="1" t="s">
        <v>2</v>
      </c>
      <c r="L527" s="1" t="s">
        <v>1</v>
      </c>
      <c r="M527" s="1" t="s">
        <v>0</v>
      </c>
    </row>
    <row r="528" spans="3:13" x14ac:dyDescent="0.3">
      <c r="K528" s="1">
        <f>K524*(1-F526)</f>
        <v>2323361.8874683455</v>
      </c>
      <c r="L528" s="1">
        <f>L524*(1-G526)</f>
        <v>2177819.9431202356</v>
      </c>
      <c r="M528" s="1">
        <f>M524*(1-H526)</f>
        <v>2408027.671171092</v>
      </c>
    </row>
    <row r="529" spans="3:13" x14ac:dyDescent="0.3">
      <c r="C529" s="1" t="s">
        <v>11</v>
      </c>
      <c r="E529" s="1" t="s">
        <v>10</v>
      </c>
    </row>
    <row r="530" spans="3:13" x14ac:dyDescent="0.3">
      <c r="C530" s="1">
        <f>$C$2</f>
        <v>828</v>
      </c>
      <c r="E530" s="1">
        <f>E514</f>
        <v>0.1</v>
      </c>
    </row>
    <row r="532" spans="3:13" x14ac:dyDescent="0.3">
      <c r="L532" s="1" t="s">
        <v>17</v>
      </c>
    </row>
    <row r="533" spans="3:13" x14ac:dyDescent="0.3">
      <c r="C533" s="1" t="s">
        <v>8</v>
      </c>
      <c r="F533" s="7" t="s">
        <v>7</v>
      </c>
      <c r="G533" s="7"/>
      <c r="H533" s="7"/>
    </row>
    <row r="534" spans="3:13" x14ac:dyDescent="0.3">
      <c r="C534" s="1">
        <f>$C$82*12</f>
        <v>9936</v>
      </c>
      <c r="F534" s="7"/>
      <c r="G534" s="7"/>
      <c r="H534" s="7"/>
      <c r="K534" s="7" t="s">
        <v>6</v>
      </c>
      <c r="L534" s="7"/>
      <c r="M534" s="7"/>
    </row>
    <row r="535" spans="3:13" x14ac:dyDescent="0.3">
      <c r="F535" s="1" t="s">
        <v>2</v>
      </c>
      <c r="G535" s="1" t="s">
        <v>1</v>
      </c>
      <c r="H535" s="1" t="s">
        <v>0</v>
      </c>
      <c r="K535" s="1" t="s">
        <v>2</v>
      </c>
      <c r="L535" s="1" t="s">
        <v>1</v>
      </c>
      <c r="M535" s="1" t="s">
        <v>0</v>
      </c>
    </row>
    <row r="536" spans="3:13" x14ac:dyDescent="0.3">
      <c r="F536" s="1">
        <f>$F$8</f>
        <v>2.5000000000000001E-2</v>
      </c>
      <c r="G536" s="1">
        <f>$G$8</f>
        <v>0</v>
      </c>
      <c r="H536" s="1">
        <f>$H$8</f>
        <v>0</v>
      </c>
      <c r="K536" s="1">
        <f>$C$86*(1-$F$88)</f>
        <v>9687.6</v>
      </c>
      <c r="L536" s="1">
        <f>$C$86*(1-$G$88)</f>
        <v>9936</v>
      </c>
      <c r="M536" s="1">
        <f>$C$86*(1-$H$88)</f>
        <v>9936</v>
      </c>
    </row>
    <row r="538" spans="3:13" x14ac:dyDescent="0.3">
      <c r="K538" s="7" t="s">
        <v>5</v>
      </c>
      <c r="L538" s="7"/>
      <c r="M538" s="7"/>
    </row>
    <row r="539" spans="3:13" x14ac:dyDescent="0.3">
      <c r="F539" s="7" t="s">
        <v>4</v>
      </c>
      <c r="G539" s="7"/>
      <c r="H539" s="7"/>
      <c r="K539" s="1" t="s">
        <v>2</v>
      </c>
      <c r="L539" s="1" t="s">
        <v>1</v>
      </c>
      <c r="M539" s="1" t="s">
        <v>0</v>
      </c>
    </row>
    <row r="540" spans="3:13" x14ac:dyDescent="0.3">
      <c r="F540" s="7"/>
      <c r="G540" s="7"/>
      <c r="H540" s="7"/>
      <c r="K540" s="1">
        <f>$K$88+K528*(1+E530)</f>
        <v>2565385.6762151802</v>
      </c>
      <c r="L540" s="1">
        <f>$L$88+L528*(1+E530)</f>
        <v>2405537.9374322593</v>
      </c>
      <c r="M540" s="1">
        <f>$M$88+M528*(1+E530)</f>
        <v>2658766.4382882016</v>
      </c>
    </row>
    <row r="541" spans="3:13" x14ac:dyDescent="0.3">
      <c r="F541" s="1" t="s">
        <v>2</v>
      </c>
      <c r="G541" s="1" t="s">
        <v>1</v>
      </c>
      <c r="H541" s="1" t="s">
        <v>0</v>
      </c>
    </row>
    <row r="542" spans="3:13" x14ac:dyDescent="0.3">
      <c r="F542" s="1">
        <f>$F$14</f>
        <v>5.0000000000000001E-4</v>
      </c>
      <c r="G542" s="1">
        <f>$G$14</f>
        <v>4.0000000000000001E-3</v>
      </c>
      <c r="H542" s="1">
        <f>$H$14</f>
        <v>0</v>
      </c>
      <c r="K542" s="7" t="s">
        <v>3</v>
      </c>
      <c r="L542" s="7"/>
      <c r="M542" s="7"/>
    </row>
    <row r="543" spans="3:13" x14ac:dyDescent="0.3">
      <c r="K543" s="1" t="s">
        <v>2</v>
      </c>
      <c r="L543" s="1" t="s">
        <v>1</v>
      </c>
      <c r="M543" s="1" t="s">
        <v>0</v>
      </c>
    </row>
    <row r="544" spans="3:13" x14ac:dyDescent="0.3">
      <c r="K544" s="1">
        <f>K540*(1-F542)</f>
        <v>2564102.983377073</v>
      </c>
      <c r="L544" s="1">
        <f>L540*(1-G542)</f>
        <v>2395915.7856825301</v>
      </c>
      <c r="M544" s="1">
        <f>M540*(1-H542)</f>
        <v>2658766.4382882016</v>
      </c>
    </row>
    <row r="545" spans="3:13" x14ac:dyDescent="0.3">
      <c r="C545" s="1" t="s">
        <v>11</v>
      </c>
      <c r="E545" s="1" t="s">
        <v>10</v>
      </c>
    </row>
    <row r="546" spans="3:13" x14ac:dyDescent="0.3">
      <c r="C546" s="1">
        <f>$C$2</f>
        <v>828</v>
      </c>
      <c r="E546" s="1">
        <f>E530</f>
        <v>0.1</v>
      </c>
    </row>
    <row r="548" spans="3:13" x14ac:dyDescent="0.3">
      <c r="L548" s="1" t="s">
        <v>16</v>
      </c>
    </row>
    <row r="549" spans="3:13" x14ac:dyDescent="0.3">
      <c r="C549" s="1" t="s">
        <v>8</v>
      </c>
      <c r="F549" s="7" t="s">
        <v>7</v>
      </c>
      <c r="G549" s="7"/>
      <c r="H549" s="7"/>
    </row>
    <row r="550" spans="3:13" x14ac:dyDescent="0.3">
      <c r="C550" s="1">
        <f>$C$82*12</f>
        <v>9936</v>
      </c>
      <c r="F550" s="7"/>
      <c r="G550" s="7"/>
      <c r="H550" s="7"/>
      <c r="K550" s="7" t="s">
        <v>6</v>
      </c>
      <c r="L550" s="7"/>
      <c r="M550" s="7"/>
    </row>
    <row r="551" spans="3:13" x14ac:dyDescent="0.3">
      <c r="F551" s="1" t="s">
        <v>2</v>
      </c>
      <c r="G551" s="1" t="s">
        <v>1</v>
      </c>
      <c r="H551" s="1" t="s">
        <v>0</v>
      </c>
      <c r="K551" s="1" t="s">
        <v>2</v>
      </c>
      <c r="L551" s="1" t="s">
        <v>1</v>
      </c>
      <c r="M551" s="1" t="s">
        <v>0</v>
      </c>
    </row>
    <row r="552" spans="3:13" x14ac:dyDescent="0.3">
      <c r="F552" s="1">
        <f>$F$8</f>
        <v>2.5000000000000001E-2</v>
      </c>
      <c r="G552" s="1">
        <f>$G$8</f>
        <v>0</v>
      </c>
      <c r="H552" s="1">
        <f>$H$8</f>
        <v>0</v>
      </c>
      <c r="K552" s="1">
        <f>$C$86*(1-$F$88)</f>
        <v>9687.6</v>
      </c>
      <c r="L552" s="1">
        <f>$C$86*(1-$G$88)</f>
        <v>9936</v>
      </c>
      <c r="M552" s="1">
        <f>$C$86*(1-$H$88)</f>
        <v>9936</v>
      </c>
    </row>
    <row r="554" spans="3:13" x14ac:dyDescent="0.3">
      <c r="K554" s="7" t="s">
        <v>5</v>
      </c>
      <c r="L554" s="7"/>
      <c r="M554" s="7"/>
    </row>
    <row r="555" spans="3:13" x14ac:dyDescent="0.3">
      <c r="F555" s="7" t="s">
        <v>4</v>
      </c>
      <c r="G555" s="7"/>
      <c r="H555" s="7"/>
      <c r="K555" s="1" t="s">
        <v>2</v>
      </c>
      <c r="L555" s="1" t="s">
        <v>1</v>
      </c>
      <c r="M555" s="1" t="s">
        <v>0</v>
      </c>
    </row>
    <row r="556" spans="3:13" x14ac:dyDescent="0.3">
      <c r="F556" s="7"/>
      <c r="G556" s="7"/>
      <c r="H556" s="7"/>
      <c r="K556" s="1">
        <f>$K$88+K544*(1+E546)</f>
        <v>2830200.8817147803</v>
      </c>
      <c r="L556" s="1">
        <f>$L$88+L544*(1+E546)</f>
        <v>2645443.3642507833</v>
      </c>
      <c r="M556" s="1">
        <f>$M$88+M544*(1+E546)</f>
        <v>2934579.082117022</v>
      </c>
    </row>
    <row r="557" spans="3:13" x14ac:dyDescent="0.3">
      <c r="F557" s="1" t="s">
        <v>2</v>
      </c>
      <c r="G557" s="1" t="s">
        <v>1</v>
      </c>
      <c r="H557" s="1" t="s">
        <v>0</v>
      </c>
    </row>
    <row r="558" spans="3:13" x14ac:dyDescent="0.3">
      <c r="F558" s="1">
        <f>$F$14</f>
        <v>5.0000000000000001E-4</v>
      </c>
      <c r="G558" s="1">
        <f>$G$14</f>
        <v>4.0000000000000001E-3</v>
      </c>
      <c r="H558" s="1">
        <f>$H$14</f>
        <v>0</v>
      </c>
      <c r="K558" s="7" t="s">
        <v>3</v>
      </c>
      <c r="L558" s="7"/>
      <c r="M558" s="7"/>
    </row>
    <row r="559" spans="3:13" x14ac:dyDescent="0.3">
      <c r="K559" s="1" t="s">
        <v>2</v>
      </c>
      <c r="L559" s="1" t="s">
        <v>1</v>
      </c>
      <c r="M559" s="1" t="s">
        <v>0</v>
      </c>
    </row>
    <row r="560" spans="3:13" x14ac:dyDescent="0.3">
      <c r="K560" s="1">
        <f>K556*(1-F558)</f>
        <v>2828785.7812739229</v>
      </c>
      <c r="L560" s="1">
        <f>L556*(1-G558)</f>
        <v>2634861.5907937801</v>
      </c>
      <c r="M560" s="1">
        <f>M556*(1-H558)</f>
        <v>2934579.082117022</v>
      </c>
    </row>
    <row r="561" spans="3:13" x14ac:dyDescent="0.3">
      <c r="C561" s="1" t="s">
        <v>11</v>
      </c>
      <c r="E561" s="1" t="s">
        <v>10</v>
      </c>
    </row>
    <row r="562" spans="3:13" x14ac:dyDescent="0.3">
      <c r="C562" s="1">
        <f>$C$2</f>
        <v>828</v>
      </c>
      <c r="E562" s="1">
        <f>E546</f>
        <v>0.1</v>
      </c>
    </row>
    <row r="564" spans="3:13" x14ac:dyDescent="0.3">
      <c r="L564" s="1" t="s">
        <v>15</v>
      </c>
    </row>
    <row r="565" spans="3:13" x14ac:dyDescent="0.3">
      <c r="C565" s="1" t="s">
        <v>8</v>
      </c>
      <c r="F565" s="7" t="s">
        <v>7</v>
      </c>
      <c r="G565" s="7"/>
      <c r="H565" s="7"/>
    </row>
    <row r="566" spans="3:13" x14ac:dyDescent="0.3">
      <c r="C566" s="1">
        <f>$C$82*12</f>
        <v>9936</v>
      </c>
      <c r="F566" s="7"/>
      <c r="G566" s="7"/>
      <c r="H566" s="7"/>
      <c r="K566" s="7" t="s">
        <v>6</v>
      </c>
      <c r="L566" s="7"/>
      <c r="M566" s="7"/>
    </row>
    <row r="567" spans="3:13" x14ac:dyDescent="0.3">
      <c r="F567" s="1" t="s">
        <v>2</v>
      </c>
      <c r="G567" s="1" t="s">
        <v>1</v>
      </c>
      <c r="H567" s="1" t="s">
        <v>0</v>
      </c>
      <c r="K567" s="1" t="s">
        <v>2</v>
      </c>
      <c r="L567" s="1" t="s">
        <v>1</v>
      </c>
      <c r="M567" s="1" t="s">
        <v>0</v>
      </c>
    </row>
    <row r="568" spans="3:13" x14ac:dyDescent="0.3">
      <c r="F568" s="1">
        <f>$F$8</f>
        <v>2.5000000000000001E-2</v>
      </c>
      <c r="G568" s="1">
        <f>$G$8</f>
        <v>0</v>
      </c>
      <c r="H568" s="1">
        <f>$H$8</f>
        <v>0</v>
      </c>
      <c r="K568" s="1">
        <f>$C$86*(1-$F$88)</f>
        <v>9687.6</v>
      </c>
      <c r="L568" s="1">
        <f>$C$86*(1-$G$88)</f>
        <v>9936</v>
      </c>
      <c r="M568" s="1">
        <f>$C$86*(1-$H$88)</f>
        <v>9936</v>
      </c>
    </row>
    <row r="570" spans="3:13" x14ac:dyDescent="0.3">
      <c r="K570" s="7" t="s">
        <v>5</v>
      </c>
      <c r="L570" s="7"/>
      <c r="M570" s="7"/>
    </row>
    <row r="571" spans="3:13" x14ac:dyDescent="0.3">
      <c r="F571" s="7" t="s">
        <v>4</v>
      </c>
      <c r="G571" s="7"/>
      <c r="H571" s="7"/>
      <c r="K571" s="1" t="s">
        <v>2</v>
      </c>
      <c r="L571" s="1" t="s">
        <v>1</v>
      </c>
      <c r="M571" s="1" t="s">
        <v>0</v>
      </c>
    </row>
    <row r="572" spans="3:13" x14ac:dyDescent="0.3">
      <c r="F572" s="7"/>
      <c r="G572" s="7"/>
      <c r="H572" s="7"/>
      <c r="K572" s="1">
        <f>$K$88+K560*(1+E562)</f>
        <v>3121351.9594013155</v>
      </c>
      <c r="L572" s="1">
        <f>$L$88+L560*(1+E562)</f>
        <v>2908283.7498731585</v>
      </c>
      <c r="M572" s="1">
        <f>$M$88+M560*(1+E562)</f>
        <v>3237972.9903287245</v>
      </c>
    </row>
    <row r="573" spans="3:13" x14ac:dyDescent="0.3">
      <c r="F573" s="1" t="s">
        <v>2</v>
      </c>
      <c r="G573" s="1" t="s">
        <v>1</v>
      </c>
      <c r="H573" s="1" t="s">
        <v>0</v>
      </c>
    </row>
    <row r="574" spans="3:13" x14ac:dyDescent="0.3">
      <c r="F574" s="1">
        <f>$F$14</f>
        <v>5.0000000000000001E-4</v>
      </c>
      <c r="G574" s="1">
        <f>$G$14</f>
        <v>4.0000000000000001E-3</v>
      </c>
      <c r="H574" s="1">
        <f>$H$14</f>
        <v>0</v>
      </c>
      <c r="K574" s="7" t="s">
        <v>3</v>
      </c>
      <c r="L574" s="7"/>
      <c r="M574" s="7"/>
    </row>
    <row r="575" spans="3:13" x14ac:dyDescent="0.3">
      <c r="K575" s="1" t="s">
        <v>2</v>
      </c>
      <c r="L575" s="1" t="s">
        <v>1</v>
      </c>
      <c r="M575" s="1" t="s">
        <v>0</v>
      </c>
    </row>
    <row r="576" spans="3:13" x14ac:dyDescent="0.3">
      <c r="K576" s="1">
        <f>K572*(1-F574)</f>
        <v>3119791.2834216151</v>
      </c>
      <c r="L576" s="1">
        <f>L572*(1-G574)</f>
        <v>2896650.6148736659</v>
      </c>
      <c r="M576" s="1">
        <f>M572*(1-H574)</f>
        <v>3237972.9903287245</v>
      </c>
    </row>
    <row r="577" spans="3:13" x14ac:dyDescent="0.3">
      <c r="C577" s="1" t="s">
        <v>11</v>
      </c>
      <c r="E577" s="1" t="s">
        <v>10</v>
      </c>
    </row>
    <row r="578" spans="3:13" x14ac:dyDescent="0.3">
      <c r="C578" s="1">
        <f>$C$2</f>
        <v>828</v>
      </c>
      <c r="E578" s="1">
        <f>E562</f>
        <v>0.1</v>
      </c>
    </row>
    <row r="580" spans="3:13" x14ac:dyDescent="0.3">
      <c r="L580" s="1" t="s">
        <v>14</v>
      </c>
    </row>
    <row r="581" spans="3:13" x14ac:dyDescent="0.3">
      <c r="C581" s="1" t="s">
        <v>8</v>
      </c>
      <c r="F581" s="7" t="s">
        <v>7</v>
      </c>
      <c r="G581" s="7"/>
      <c r="H581" s="7"/>
    </row>
    <row r="582" spans="3:13" x14ac:dyDescent="0.3">
      <c r="C582" s="1">
        <f>$C$82*12</f>
        <v>9936</v>
      </c>
      <c r="F582" s="7"/>
      <c r="G582" s="7"/>
      <c r="H582" s="7"/>
      <c r="K582" s="7" t="s">
        <v>6</v>
      </c>
      <c r="L582" s="7"/>
      <c r="M582" s="7"/>
    </row>
    <row r="583" spans="3:13" x14ac:dyDescent="0.3">
      <c r="F583" s="1" t="s">
        <v>2</v>
      </c>
      <c r="G583" s="1" t="s">
        <v>1</v>
      </c>
      <c r="H583" s="1" t="s">
        <v>0</v>
      </c>
      <c r="K583" s="1" t="s">
        <v>2</v>
      </c>
      <c r="L583" s="1" t="s">
        <v>1</v>
      </c>
      <c r="M583" s="1" t="s">
        <v>0</v>
      </c>
    </row>
    <row r="584" spans="3:13" x14ac:dyDescent="0.3">
      <c r="F584" s="1">
        <f>$F$8</f>
        <v>2.5000000000000001E-2</v>
      </c>
      <c r="G584" s="1">
        <f>$G$8</f>
        <v>0</v>
      </c>
      <c r="H584" s="1">
        <f>$H$8</f>
        <v>0</v>
      </c>
      <c r="K584" s="1">
        <f>$C$86*(1-$F$88)</f>
        <v>9687.6</v>
      </c>
      <c r="L584" s="1">
        <f>$C$86*(1-$G$88)</f>
        <v>9936</v>
      </c>
      <c r="M584" s="1">
        <f>$C$86*(1-$H$88)</f>
        <v>9936</v>
      </c>
    </row>
    <row r="586" spans="3:13" x14ac:dyDescent="0.3">
      <c r="K586" s="7" t="s">
        <v>5</v>
      </c>
      <c r="L586" s="7"/>
      <c r="M586" s="7"/>
    </row>
    <row r="587" spans="3:13" x14ac:dyDescent="0.3">
      <c r="F587" s="7" t="s">
        <v>4</v>
      </c>
      <c r="G587" s="7"/>
      <c r="H587" s="7"/>
      <c r="K587" s="1" t="s">
        <v>2</v>
      </c>
      <c r="L587" s="1" t="s">
        <v>1</v>
      </c>
      <c r="M587" s="1" t="s">
        <v>0</v>
      </c>
    </row>
    <row r="588" spans="3:13" x14ac:dyDescent="0.3">
      <c r="F588" s="7"/>
      <c r="G588" s="7"/>
      <c r="H588" s="7"/>
      <c r="K588" s="1">
        <f>$K$88+K576*(1+E578)</f>
        <v>3441458.0117637771</v>
      </c>
      <c r="L588" s="1">
        <f>$L$88+L576*(1+E578)</f>
        <v>3196251.6763610328</v>
      </c>
      <c r="M588" s="1">
        <f>$M$88+M576*(1+E578)</f>
        <v>3571706.289361597</v>
      </c>
    </row>
    <row r="589" spans="3:13" x14ac:dyDescent="0.3">
      <c r="F589" s="1" t="s">
        <v>2</v>
      </c>
      <c r="G589" s="1" t="s">
        <v>1</v>
      </c>
      <c r="H589" s="1" t="s">
        <v>0</v>
      </c>
    </row>
    <row r="590" spans="3:13" x14ac:dyDescent="0.3">
      <c r="F590" s="1">
        <f>$F$14</f>
        <v>5.0000000000000001E-4</v>
      </c>
      <c r="G590" s="1">
        <f>$G$14</f>
        <v>4.0000000000000001E-3</v>
      </c>
      <c r="H590" s="1">
        <f>$H$14</f>
        <v>0</v>
      </c>
      <c r="K590" s="7" t="s">
        <v>3</v>
      </c>
      <c r="L590" s="7"/>
      <c r="M590" s="7"/>
    </row>
    <row r="591" spans="3:13" x14ac:dyDescent="0.3">
      <c r="K591" s="1" t="s">
        <v>2</v>
      </c>
      <c r="L591" s="1" t="s">
        <v>1</v>
      </c>
      <c r="M591" s="1" t="s">
        <v>0</v>
      </c>
    </row>
    <row r="592" spans="3:13" x14ac:dyDescent="0.3">
      <c r="K592" s="1">
        <f>K588*(1-F590)</f>
        <v>3439737.2827578955</v>
      </c>
      <c r="L592" s="1">
        <f>L588*(1-G590)</f>
        <v>3183466.6696555885</v>
      </c>
      <c r="M592" s="1">
        <f>M588*(1-H590)</f>
        <v>3571706.289361597</v>
      </c>
    </row>
    <row r="593" spans="3:13" x14ac:dyDescent="0.3">
      <c r="C593" s="1" t="s">
        <v>11</v>
      </c>
      <c r="E593" s="1" t="s">
        <v>10</v>
      </c>
    </row>
    <row r="594" spans="3:13" x14ac:dyDescent="0.3">
      <c r="C594" s="1">
        <f>$C$2</f>
        <v>828</v>
      </c>
      <c r="E594" s="1">
        <f>E578</f>
        <v>0.1</v>
      </c>
    </row>
    <row r="596" spans="3:13" x14ac:dyDescent="0.3">
      <c r="L596" s="1" t="s">
        <v>13</v>
      </c>
    </row>
    <row r="597" spans="3:13" x14ac:dyDescent="0.3">
      <c r="C597" s="1" t="s">
        <v>8</v>
      </c>
      <c r="F597" s="7" t="s">
        <v>7</v>
      </c>
      <c r="G597" s="7"/>
      <c r="H597" s="7"/>
    </row>
    <row r="598" spans="3:13" x14ac:dyDescent="0.3">
      <c r="C598" s="1">
        <f>$C$82*12</f>
        <v>9936</v>
      </c>
      <c r="F598" s="7"/>
      <c r="G598" s="7"/>
      <c r="H598" s="7"/>
      <c r="K598" s="7" t="s">
        <v>6</v>
      </c>
      <c r="L598" s="7"/>
      <c r="M598" s="7"/>
    </row>
    <row r="599" spans="3:13" x14ac:dyDescent="0.3">
      <c r="F599" s="1" t="s">
        <v>2</v>
      </c>
      <c r="G599" s="1" t="s">
        <v>1</v>
      </c>
      <c r="H599" s="1" t="s">
        <v>0</v>
      </c>
      <c r="K599" s="1" t="s">
        <v>2</v>
      </c>
      <c r="L599" s="1" t="s">
        <v>1</v>
      </c>
      <c r="M599" s="1" t="s">
        <v>0</v>
      </c>
    </row>
    <row r="600" spans="3:13" x14ac:dyDescent="0.3">
      <c r="F600" s="1">
        <f>$F$8</f>
        <v>2.5000000000000001E-2</v>
      </c>
      <c r="G600" s="1">
        <f>$G$8</f>
        <v>0</v>
      </c>
      <c r="H600" s="1">
        <f>$H$8</f>
        <v>0</v>
      </c>
      <c r="K600" s="1">
        <f>$C$86*(1-$F$88)</f>
        <v>9687.6</v>
      </c>
      <c r="L600" s="1">
        <f>$C$86*(1-$G$88)</f>
        <v>9936</v>
      </c>
      <c r="M600" s="1">
        <f>$C$86*(1-$H$88)</f>
        <v>9936</v>
      </c>
    </row>
    <row r="602" spans="3:13" x14ac:dyDescent="0.3">
      <c r="K602" s="7" t="s">
        <v>5</v>
      </c>
      <c r="L602" s="7"/>
      <c r="M602" s="7"/>
    </row>
    <row r="603" spans="3:13" x14ac:dyDescent="0.3">
      <c r="F603" s="7" t="s">
        <v>4</v>
      </c>
      <c r="G603" s="7"/>
      <c r="H603" s="7"/>
      <c r="K603" s="1" t="s">
        <v>2</v>
      </c>
      <c r="L603" s="1" t="s">
        <v>1</v>
      </c>
      <c r="M603" s="1" t="s">
        <v>0</v>
      </c>
    </row>
    <row r="604" spans="3:13" x14ac:dyDescent="0.3">
      <c r="F604" s="7"/>
      <c r="G604" s="7"/>
      <c r="H604" s="7"/>
      <c r="K604" s="1">
        <f>$K$88+K592*(1+E594)</f>
        <v>3793398.6110336855</v>
      </c>
      <c r="L604" s="1">
        <f>$L$88+L592*(1+E594)</f>
        <v>3511749.3366211476</v>
      </c>
      <c r="M604" s="1">
        <f>$M$88+M592*(1+E594)</f>
        <v>3938812.9182977569</v>
      </c>
    </row>
    <row r="605" spans="3:13" x14ac:dyDescent="0.3">
      <c r="F605" s="1" t="s">
        <v>2</v>
      </c>
      <c r="G605" s="1" t="s">
        <v>1</v>
      </c>
      <c r="H605" s="1" t="s">
        <v>0</v>
      </c>
    </row>
    <row r="606" spans="3:13" x14ac:dyDescent="0.3">
      <c r="F606" s="1">
        <f>$F$14</f>
        <v>5.0000000000000001E-4</v>
      </c>
      <c r="G606" s="1">
        <f>$G$14</f>
        <v>4.0000000000000001E-3</v>
      </c>
      <c r="H606" s="1">
        <f>$H$14</f>
        <v>0</v>
      </c>
      <c r="K606" s="7" t="s">
        <v>3</v>
      </c>
      <c r="L606" s="7"/>
      <c r="M606" s="7"/>
    </row>
    <row r="607" spans="3:13" x14ac:dyDescent="0.3">
      <c r="K607" s="1" t="s">
        <v>2</v>
      </c>
      <c r="L607" s="1" t="s">
        <v>1</v>
      </c>
      <c r="M607" s="1" t="s">
        <v>0</v>
      </c>
    </row>
    <row r="608" spans="3:13" x14ac:dyDescent="0.3">
      <c r="K608" s="1">
        <f>K604*(1-F606)</f>
        <v>3791501.9117281688</v>
      </c>
      <c r="L608" s="1">
        <f>L604*(1-G606)</f>
        <v>3497702.339274663</v>
      </c>
      <c r="M608" s="1">
        <f>M604*(1-H606)</f>
        <v>3938812.9182977569</v>
      </c>
    </row>
    <row r="609" spans="3:13" x14ac:dyDescent="0.3">
      <c r="C609" s="1" t="s">
        <v>11</v>
      </c>
      <c r="E609" s="1" t="s">
        <v>10</v>
      </c>
    </row>
    <row r="610" spans="3:13" x14ac:dyDescent="0.3">
      <c r="C610" s="1">
        <f>$C$2</f>
        <v>828</v>
      </c>
      <c r="E610" s="1">
        <f>E594</f>
        <v>0.1</v>
      </c>
    </row>
    <row r="612" spans="3:13" x14ac:dyDescent="0.3">
      <c r="L612" s="1" t="s">
        <v>12</v>
      </c>
    </row>
    <row r="613" spans="3:13" x14ac:dyDescent="0.3">
      <c r="C613" s="1" t="s">
        <v>8</v>
      </c>
      <c r="F613" s="7" t="s">
        <v>7</v>
      </c>
      <c r="G613" s="7"/>
      <c r="H613" s="7"/>
    </row>
    <row r="614" spans="3:13" x14ac:dyDescent="0.3">
      <c r="C614" s="1">
        <f>$C$82*12</f>
        <v>9936</v>
      </c>
      <c r="F614" s="7"/>
      <c r="G614" s="7"/>
      <c r="H614" s="7"/>
      <c r="K614" s="7" t="s">
        <v>6</v>
      </c>
      <c r="L614" s="7"/>
      <c r="M614" s="7"/>
    </row>
    <row r="615" spans="3:13" x14ac:dyDescent="0.3">
      <c r="F615" s="1" t="s">
        <v>2</v>
      </c>
      <c r="G615" s="1" t="s">
        <v>1</v>
      </c>
      <c r="H615" s="1" t="s">
        <v>0</v>
      </c>
      <c r="K615" s="1" t="s">
        <v>2</v>
      </c>
      <c r="L615" s="1" t="s">
        <v>1</v>
      </c>
      <c r="M615" s="1" t="s">
        <v>0</v>
      </c>
    </row>
    <row r="616" spans="3:13" x14ac:dyDescent="0.3">
      <c r="F616" s="1">
        <f>$F$8</f>
        <v>2.5000000000000001E-2</v>
      </c>
      <c r="G616" s="1">
        <f>$G$8</f>
        <v>0</v>
      </c>
      <c r="H616" s="1">
        <f>$H$8</f>
        <v>0</v>
      </c>
      <c r="K616" s="1">
        <f>$C$86*(1-$F$88)</f>
        <v>9687.6</v>
      </c>
      <c r="L616" s="1">
        <f>$C$86*(1-$G$88)</f>
        <v>9936</v>
      </c>
      <c r="M616" s="1">
        <f>$C$86*(1-$H$88)</f>
        <v>9936</v>
      </c>
    </row>
    <row r="618" spans="3:13" x14ac:dyDescent="0.3">
      <c r="K618" s="7" t="s">
        <v>5</v>
      </c>
      <c r="L618" s="7"/>
      <c r="M618" s="7"/>
    </row>
    <row r="619" spans="3:13" x14ac:dyDescent="0.3">
      <c r="F619" s="7" t="s">
        <v>4</v>
      </c>
      <c r="G619" s="7"/>
      <c r="H619" s="7"/>
      <c r="K619" s="1" t="s">
        <v>2</v>
      </c>
      <c r="L619" s="1" t="s">
        <v>1</v>
      </c>
      <c r="M619" s="1" t="s">
        <v>0</v>
      </c>
    </row>
    <row r="620" spans="3:13" x14ac:dyDescent="0.3">
      <c r="F620" s="7"/>
      <c r="G620" s="7"/>
      <c r="H620" s="7"/>
      <c r="K620" s="1">
        <f>$K$88+K608*(1+E610)</f>
        <v>4180339.7029009862</v>
      </c>
      <c r="L620" s="1">
        <f>$L$88+L608*(1+E610)</f>
        <v>3857408.5732021295</v>
      </c>
      <c r="M620" s="1">
        <f>$M$88+M608*(1+E610)</f>
        <v>4342630.2101275334</v>
      </c>
    </row>
    <row r="621" spans="3:13" x14ac:dyDescent="0.3">
      <c r="F621" s="1" t="s">
        <v>2</v>
      </c>
      <c r="G621" s="1" t="s">
        <v>1</v>
      </c>
      <c r="H621" s="1" t="s">
        <v>0</v>
      </c>
    </row>
    <row r="622" spans="3:13" x14ac:dyDescent="0.3">
      <c r="F622" s="1">
        <f>$F$14</f>
        <v>5.0000000000000001E-4</v>
      </c>
      <c r="G622" s="1">
        <f>$G$14</f>
        <v>4.0000000000000001E-3</v>
      </c>
      <c r="H622" s="1">
        <f>$H$14</f>
        <v>0</v>
      </c>
      <c r="K622" s="7" t="s">
        <v>3</v>
      </c>
      <c r="L622" s="7"/>
      <c r="M622" s="7"/>
    </row>
    <row r="623" spans="3:13" x14ac:dyDescent="0.3">
      <c r="K623" s="1" t="s">
        <v>2</v>
      </c>
      <c r="L623" s="1" t="s">
        <v>1</v>
      </c>
      <c r="M623" s="1" t="s">
        <v>0</v>
      </c>
    </row>
    <row r="624" spans="3:13" x14ac:dyDescent="0.3">
      <c r="K624" s="1">
        <f>K620*(1-F622)</f>
        <v>4178249.5330495359</v>
      </c>
      <c r="L624" s="1">
        <f>L620*(1-G622)</f>
        <v>3841978.9389093211</v>
      </c>
      <c r="M624" s="1">
        <f>M620*(1-H622)</f>
        <v>4342630.2101275334</v>
      </c>
    </row>
    <row r="625" spans="3:13" x14ac:dyDescent="0.3">
      <c r="C625" s="1" t="s">
        <v>11</v>
      </c>
      <c r="E625" s="1" t="s">
        <v>10</v>
      </c>
    </row>
    <row r="626" spans="3:13" x14ac:dyDescent="0.3">
      <c r="C626" s="1">
        <f>$C$2</f>
        <v>828</v>
      </c>
      <c r="E626" s="1">
        <f>E610</f>
        <v>0.1</v>
      </c>
    </row>
    <row r="628" spans="3:13" x14ac:dyDescent="0.3">
      <c r="L628" s="1" t="s">
        <v>9</v>
      </c>
    </row>
    <row r="629" spans="3:13" x14ac:dyDescent="0.3">
      <c r="C629" s="1" t="s">
        <v>8</v>
      </c>
      <c r="F629" s="7" t="s">
        <v>7</v>
      </c>
      <c r="G629" s="7"/>
      <c r="H629" s="7"/>
    </row>
    <row r="630" spans="3:13" x14ac:dyDescent="0.3">
      <c r="C630" s="1">
        <f>$C$82*12</f>
        <v>9936</v>
      </c>
      <c r="F630" s="7"/>
      <c r="G630" s="7"/>
      <c r="H630" s="7"/>
      <c r="K630" s="7" t="s">
        <v>6</v>
      </c>
      <c r="L630" s="7"/>
      <c r="M630" s="7"/>
    </row>
    <row r="631" spans="3:13" x14ac:dyDescent="0.3">
      <c r="F631" s="1" t="s">
        <v>2</v>
      </c>
      <c r="G631" s="1" t="s">
        <v>1</v>
      </c>
      <c r="H631" s="1" t="s">
        <v>0</v>
      </c>
      <c r="K631" s="1" t="s">
        <v>2</v>
      </c>
      <c r="L631" s="1" t="s">
        <v>1</v>
      </c>
      <c r="M631" s="1" t="s">
        <v>0</v>
      </c>
    </row>
    <row r="632" spans="3:13" x14ac:dyDescent="0.3">
      <c r="F632" s="1">
        <f>$F$8</f>
        <v>2.5000000000000001E-2</v>
      </c>
      <c r="G632" s="1">
        <f>$G$8</f>
        <v>0</v>
      </c>
      <c r="H632" s="1">
        <f>$H$8</f>
        <v>0</v>
      </c>
      <c r="K632" s="1">
        <f>$C$86*(1-$F$88)</f>
        <v>9687.6</v>
      </c>
      <c r="L632" s="1">
        <f>$C$86*(1-$G$88)</f>
        <v>9936</v>
      </c>
      <c r="M632" s="1">
        <f>$C$86*(1-$H$88)</f>
        <v>9936</v>
      </c>
    </row>
    <row r="634" spans="3:13" x14ac:dyDescent="0.3">
      <c r="K634" s="7" t="s">
        <v>5</v>
      </c>
      <c r="L634" s="7"/>
      <c r="M634" s="7"/>
    </row>
    <row r="635" spans="3:13" x14ac:dyDescent="0.3">
      <c r="F635" s="7" t="s">
        <v>4</v>
      </c>
      <c r="G635" s="7"/>
      <c r="H635" s="7"/>
      <c r="K635" s="1" t="s">
        <v>2</v>
      </c>
      <c r="L635" s="1" t="s">
        <v>1</v>
      </c>
      <c r="M635" s="1" t="s">
        <v>0</v>
      </c>
    </row>
    <row r="636" spans="3:13" x14ac:dyDescent="0.3">
      <c r="F636" s="7"/>
      <c r="G636" s="7"/>
      <c r="H636" s="7"/>
      <c r="K636" s="1">
        <f>$K$88+K624*(1+E626)</f>
        <v>4605762.0863544894</v>
      </c>
      <c r="L636" s="1">
        <f>$L$88+L624*(1+E626)</f>
        <v>4236112.8328002533</v>
      </c>
      <c r="M636" s="1">
        <f>$M$88+M624*(1+E626)</f>
        <v>4786829.2311402876</v>
      </c>
    </row>
    <row r="637" spans="3:13" x14ac:dyDescent="0.3">
      <c r="F637" s="1" t="s">
        <v>2</v>
      </c>
      <c r="G637" s="1" t="s">
        <v>1</v>
      </c>
      <c r="H637" s="1" t="s">
        <v>0</v>
      </c>
    </row>
    <row r="638" spans="3:13" x14ac:dyDescent="0.3">
      <c r="F638" s="1">
        <f>$F$14</f>
        <v>5.0000000000000001E-4</v>
      </c>
      <c r="G638" s="1">
        <f>$G$14</f>
        <v>4.0000000000000001E-3</v>
      </c>
      <c r="H638" s="1">
        <f>$H$14</f>
        <v>0</v>
      </c>
      <c r="K638" s="7" t="s">
        <v>3</v>
      </c>
      <c r="L638" s="7"/>
      <c r="M638" s="7"/>
    </row>
    <row r="639" spans="3:13" x14ac:dyDescent="0.3">
      <c r="K639" s="1" t="s">
        <v>2</v>
      </c>
      <c r="L639" s="1" t="s">
        <v>1</v>
      </c>
      <c r="M639" s="1" t="s">
        <v>0</v>
      </c>
    </row>
    <row r="640" spans="3:13" x14ac:dyDescent="0.3">
      <c r="K640" s="1">
        <f>K636*(1-F638)</f>
        <v>4603459.2053113123</v>
      </c>
      <c r="L640" s="1">
        <f>L636*(1-G638)</f>
        <v>4219168.3814690523</v>
      </c>
      <c r="M640" s="1">
        <f>M636*(1-H638)</f>
        <v>4786829.2311402876</v>
      </c>
    </row>
  </sheetData>
  <mergeCells count="201">
    <mergeCell ref="K26:M26"/>
    <mergeCell ref="F27:H28"/>
    <mergeCell ref="K30:M30"/>
    <mergeCell ref="F37:H38"/>
    <mergeCell ref="K38:M38"/>
    <mergeCell ref="F5:H6"/>
    <mergeCell ref="K6:M6"/>
    <mergeCell ref="A8:C8"/>
    <mergeCell ref="K10:M10"/>
    <mergeCell ref="F11:H12"/>
    <mergeCell ref="K14:M14"/>
    <mergeCell ref="F21:H22"/>
    <mergeCell ref="K22:M22"/>
    <mergeCell ref="F107:H108"/>
    <mergeCell ref="K110:M110"/>
    <mergeCell ref="F117:H118"/>
    <mergeCell ref="K118:M118"/>
    <mergeCell ref="K42:M42"/>
    <mergeCell ref="F43:H44"/>
    <mergeCell ref="K46:M46"/>
    <mergeCell ref="F53:H54"/>
    <mergeCell ref="K54:M54"/>
    <mergeCell ref="K58:M58"/>
    <mergeCell ref="F59:H60"/>
    <mergeCell ref="K62:M62"/>
    <mergeCell ref="F69:H70"/>
    <mergeCell ref="K70:M70"/>
    <mergeCell ref="K74:M74"/>
    <mergeCell ref="F75:H76"/>
    <mergeCell ref="K78:M78"/>
    <mergeCell ref="F85:H86"/>
    <mergeCell ref="K86:M86"/>
    <mergeCell ref="K90:M90"/>
    <mergeCell ref="F91:H92"/>
    <mergeCell ref="K94:M94"/>
    <mergeCell ref="F101:H102"/>
    <mergeCell ref="K102:M102"/>
    <mergeCell ref="K106:M106"/>
    <mergeCell ref="F187:H188"/>
    <mergeCell ref="K190:M190"/>
    <mergeCell ref="F197:H198"/>
    <mergeCell ref="K198:M198"/>
    <mergeCell ref="K122:M122"/>
    <mergeCell ref="F123:H124"/>
    <mergeCell ref="K126:M126"/>
    <mergeCell ref="F133:H134"/>
    <mergeCell ref="K134:M134"/>
    <mergeCell ref="K138:M138"/>
    <mergeCell ref="F139:H140"/>
    <mergeCell ref="K142:M142"/>
    <mergeCell ref="F149:H150"/>
    <mergeCell ref="K150:M150"/>
    <mergeCell ref="K154:M154"/>
    <mergeCell ref="F155:H156"/>
    <mergeCell ref="K158:M158"/>
    <mergeCell ref="F165:H166"/>
    <mergeCell ref="K166:M166"/>
    <mergeCell ref="K170:M170"/>
    <mergeCell ref="F171:H172"/>
    <mergeCell ref="K174:M174"/>
    <mergeCell ref="F181:H182"/>
    <mergeCell ref="K182:M182"/>
    <mergeCell ref="K186:M186"/>
    <mergeCell ref="F267:H268"/>
    <mergeCell ref="K270:M270"/>
    <mergeCell ref="F277:H278"/>
    <mergeCell ref="K278:M278"/>
    <mergeCell ref="K202:M202"/>
    <mergeCell ref="F203:H204"/>
    <mergeCell ref="K206:M206"/>
    <mergeCell ref="F213:H214"/>
    <mergeCell ref="K214:M214"/>
    <mergeCell ref="K218:M218"/>
    <mergeCell ref="F219:H220"/>
    <mergeCell ref="K222:M222"/>
    <mergeCell ref="F229:H230"/>
    <mergeCell ref="K230:M230"/>
    <mergeCell ref="K234:M234"/>
    <mergeCell ref="F235:H236"/>
    <mergeCell ref="K238:M238"/>
    <mergeCell ref="F245:H246"/>
    <mergeCell ref="K246:M246"/>
    <mergeCell ref="K250:M250"/>
    <mergeCell ref="F251:H252"/>
    <mergeCell ref="K254:M254"/>
    <mergeCell ref="F261:H262"/>
    <mergeCell ref="K262:M262"/>
    <mergeCell ref="K266:M266"/>
    <mergeCell ref="F347:H348"/>
    <mergeCell ref="K350:M350"/>
    <mergeCell ref="F357:H358"/>
    <mergeCell ref="K358:M358"/>
    <mergeCell ref="K282:M282"/>
    <mergeCell ref="F283:H284"/>
    <mergeCell ref="K286:M286"/>
    <mergeCell ref="F293:H294"/>
    <mergeCell ref="K294:M294"/>
    <mergeCell ref="K298:M298"/>
    <mergeCell ref="F299:H300"/>
    <mergeCell ref="K302:M302"/>
    <mergeCell ref="F309:H310"/>
    <mergeCell ref="K310:M310"/>
    <mergeCell ref="K314:M314"/>
    <mergeCell ref="F315:H316"/>
    <mergeCell ref="K318:M318"/>
    <mergeCell ref="F325:H326"/>
    <mergeCell ref="K326:M326"/>
    <mergeCell ref="K330:M330"/>
    <mergeCell ref="F331:H332"/>
    <mergeCell ref="K334:M334"/>
    <mergeCell ref="F341:H342"/>
    <mergeCell ref="K342:M342"/>
    <mergeCell ref="K346:M346"/>
    <mergeCell ref="F427:H428"/>
    <mergeCell ref="K430:M430"/>
    <mergeCell ref="F437:H438"/>
    <mergeCell ref="K438:M438"/>
    <mergeCell ref="K362:M362"/>
    <mergeCell ref="F363:H364"/>
    <mergeCell ref="K366:M366"/>
    <mergeCell ref="F373:H374"/>
    <mergeCell ref="K374:M374"/>
    <mergeCell ref="K378:M378"/>
    <mergeCell ref="F379:H380"/>
    <mergeCell ref="K382:M382"/>
    <mergeCell ref="F389:H390"/>
    <mergeCell ref="K390:M390"/>
    <mergeCell ref="K394:M394"/>
    <mergeCell ref="F395:H396"/>
    <mergeCell ref="K398:M398"/>
    <mergeCell ref="F405:H406"/>
    <mergeCell ref="K406:M406"/>
    <mergeCell ref="K410:M410"/>
    <mergeCell ref="F411:H412"/>
    <mergeCell ref="K414:M414"/>
    <mergeCell ref="F421:H422"/>
    <mergeCell ref="K422:M422"/>
    <mergeCell ref="K426:M426"/>
    <mergeCell ref="F507:H508"/>
    <mergeCell ref="K510:M510"/>
    <mergeCell ref="F517:H518"/>
    <mergeCell ref="K518:M518"/>
    <mergeCell ref="K442:M442"/>
    <mergeCell ref="F443:H444"/>
    <mergeCell ref="K446:M446"/>
    <mergeCell ref="F453:H454"/>
    <mergeCell ref="K454:M454"/>
    <mergeCell ref="K458:M458"/>
    <mergeCell ref="F459:H460"/>
    <mergeCell ref="K462:M462"/>
    <mergeCell ref="F469:H470"/>
    <mergeCell ref="K470:M470"/>
    <mergeCell ref="K474:M474"/>
    <mergeCell ref="F475:H476"/>
    <mergeCell ref="K478:M478"/>
    <mergeCell ref="F485:H486"/>
    <mergeCell ref="K486:M486"/>
    <mergeCell ref="K490:M490"/>
    <mergeCell ref="F491:H492"/>
    <mergeCell ref="K494:M494"/>
    <mergeCell ref="F501:H502"/>
    <mergeCell ref="K502:M502"/>
    <mergeCell ref="K506:M506"/>
    <mergeCell ref="F587:H588"/>
    <mergeCell ref="K590:M590"/>
    <mergeCell ref="F597:H598"/>
    <mergeCell ref="K598:M598"/>
    <mergeCell ref="K522:M522"/>
    <mergeCell ref="F523:H524"/>
    <mergeCell ref="K526:M526"/>
    <mergeCell ref="F533:H534"/>
    <mergeCell ref="K534:M534"/>
    <mergeCell ref="K538:M538"/>
    <mergeCell ref="F539:H540"/>
    <mergeCell ref="K542:M542"/>
    <mergeCell ref="F549:H550"/>
    <mergeCell ref="K550:M550"/>
    <mergeCell ref="K554:M554"/>
    <mergeCell ref="F555:H556"/>
    <mergeCell ref="K558:M558"/>
    <mergeCell ref="F565:H566"/>
    <mergeCell ref="K566:M566"/>
    <mergeCell ref="K570:M570"/>
    <mergeCell ref="F571:H572"/>
    <mergeCell ref="K574:M574"/>
    <mergeCell ref="F581:H582"/>
    <mergeCell ref="K582:M582"/>
    <mergeCell ref="K586:M586"/>
    <mergeCell ref="K602:M602"/>
    <mergeCell ref="F603:H604"/>
    <mergeCell ref="K606:M606"/>
    <mergeCell ref="F613:H614"/>
    <mergeCell ref="K614:M614"/>
    <mergeCell ref="K618:M618"/>
    <mergeCell ref="K638:M638"/>
    <mergeCell ref="F619:H620"/>
    <mergeCell ref="K622:M622"/>
    <mergeCell ref="F629:H630"/>
    <mergeCell ref="K630:M630"/>
    <mergeCell ref="K634:M634"/>
    <mergeCell ref="F635:H6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השוואה ד"נ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2025-01-16T20:19:37Z</dcterms:created>
  <dcterms:modified xsi:type="dcterms:W3CDTF">2025-01-16T20:43:27Z</dcterms:modified>
</cp:coreProperties>
</file>