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D:\צירי\"/>
    </mc:Choice>
  </mc:AlternateContent>
  <xr:revisionPtr revIDLastSave="0" documentId="13_ncr:1_{414641B4-67C2-4EE8-AFC3-10484DAAE47E}" xr6:coauthVersionLast="37" xr6:coauthVersionMax="37" xr10:uidLastSave="{00000000-0000-0000-0000-000000000000}"/>
  <bookViews>
    <workbookView xWindow="0" yWindow="0" windowWidth="21600" windowHeight="8955" xr2:uid="{00000000-000D-0000-FFFF-FFFF00000000}"/>
  </bookViews>
  <sheets>
    <sheet name="גיליון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A1" i="1" s="1"/>
  <c r="F33" i="1" l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A3" i="1"/>
  <c r="A4" i="1" s="1"/>
  <c r="A5" i="1" s="1"/>
  <c r="F3" i="1"/>
  <c r="B5" i="1" l="1"/>
  <c r="A6" i="1"/>
  <c r="B4" i="1"/>
  <c r="B3" i="1"/>
  <c r="B6" i="1" l="1"/>
  <c r="A7" i="1"/>
  <c r="A8" i="1" l="1"/>
  <c r="B7" i="1"/>
  <c r="A9" i="1" l="1"/>
  <c r="B8" i="1"/>
  <c r="B9" i="1" l="1"/>
  <c r="A10" i="1"/>
  <c r="A11" i="1" l="1"/>
  <c r="B10" i="1"/>
  <c r="A12" i="1" l="1"/>
  <c r="B11" i="1"/>
  <c r="B12" i="1" l="1"/>
  <c r="A13" i="1"/>
  <c r="A14" i="1" l="1"/>
  <c r="B13" i="1"/>
  <c r="B14" i="1" l="1"/>
  <c r="A15" i="1"/>
  <c r="S3" i="1"/>
  <c r="H37" i="1"/>
  <c r="I36" i="1"/>
  <c r="I38" i="1" s="1"/>
  <c r="J36" i="1"/>
  <c r="J38" i="1" s="1"/>
  <c r="H32" i="1" l="1"/>
  <c r="G32" i="1" s="1"/>
  <c r="G33" i="1"/>
  <c r="H26" i="1"/>
  <c r="G26" i="1" s="1"/>
  <c r="H31" i="1"/>
  <c r="G31" i="1" s="1"/>
  <c r="H29" i="1"/>
  <c r="G29" i="1" s="1"/>
  <c r="H27" i="1"/>
  <c r="G27" i="1" s="1"/>
  <c r="H30" i="1"/>
  <c r="G30" i="1" s="1"/>
  <c r="H28" i="1"/>
  <c r="G28" i="1" s="1"/>
  <c r="H21" i="1"/>
  <c r="G21" i="1" s="1"/>
  <c r="H24" i="1"/>
  <c r="G24" i="1" s="1"/>
  <c r="H23" i="1"/>
  <c r="G23" i="1" s="1"/>
  <c r="H25" i="1"/>
  <c r="G25" i="1" s="1"/>
  <c r="H22" i="1"/>
  <c r="G22" i="1" s="1"/>
  <c r="H13" i="1"/>
  <c r="G13" i="1" s="1"/>
  <c r="H17" i="1"/>
  <c r="G17" i="1" s="1"/>
  <c r="H19" i="1"/>
  <c r="G19" i="1" s="1"/>
  <c r="H20" i="1"/>
  <c r="G20" i="1" s="1"/>
  <c r="H18" i="1"/>
  <c r="G18" i="1" s="1"/>
  <c r="H16" i="1"/>
  <c r="G16" i="1" s="1"/>
  <c r="H14" i="1"/>
  <c r="G14" i="1" s="1"/>
  <c r="H15" i="1"/>
  <c r="G15" i="1" s="1"/>
  <c r="B15" i="1"/>
  <c r="A16" i="1"/>
  <c r="H12" i="1"/>
  <c r="G12" i="1" s="1"/>
  <c r="H10" i="1"/>
  <c r="G10" i="1" s="1"/>
  <c r="H8" i="1"/>
  <c r="G8" i="1" s="1"/>
  <c r="H11" i="1"/>
  <c r="G11" i="1" s="1"/>
  <c r="H9" i="1"/>
  <c r="G9" i="1" s="1"/>
  <c r="H5" i="1"/>
  <c r="G5" i="1" s="1"/>
  <c r="H7" i="1"/>
  <c r="G7" i="1" s="1"/>
  <c r="H6" i="1"/>
  <c r="G6" i="1" s="1"/>
  <c r="H4" i="1"/>
  <c r="G4" i="1" s="1"/>
  <c r="H3" i="1"/>
  <c r="G3" i="1" s="1"/>
  <c r="B16" i="1" l="1"/>
  <c r="A17" i="1"/>
  <c r="G36" i="1"/>
  <c r="G38" i="1" s="1"/>
  <c r="H36" i="1"/>
  <c r="H38" i="1" s="1"/>
  <c r="B17" i="1" l="1"/>
  <c r="A18" i="1"/>
  <c r="I39" i="1"/>
  <c r="B18" i="1" l="1"/>
  <c r="A19" i="1"/>
  <c r="B19" i="1" l="1"/>
  <c r="A20" i="1"/>
  <c r="B20" i="1" l="1"/>
  <c r="A21" i="1"/>
  <c r="A22" i="1" l="1"/>
  <c r="B21" i="1"/>
  <c r="B22" i="1" l="1"/>
  <c r="A23" i="1"/>
  <c r="B23" i="1" l="1"/>
  <c r="A24" i="1"/>
  <c r="B24" i="1" l="1"/>
  <c r="A25" i="1"/>
  <c r="B25" i="1" l="1"/>
  <c r="A26" i="1"/>
  <c r="A27" i="1" l="1"/>
  <c r="B26" i="1"/>
  <c r="B27" i="1" l="1"/>
  <c r="A28" i="1"/>
  <c r="B28" i="1" l="1"/>
  <c r="A29" i="1"/>
  <c r="A30" i="1" l="1"/>
  <c r="B29" i="1"/>
  <c r="B30" i="1" l="1"/>
  <c r="A31" i="1"/>
  <c r="B31" i="1" l="1"/>
  <c r="A32" i="1"/>
  <c r="B32" i="1" l="1"/>
  <c r="A33" i="1"/>
  <c r="B33" i="1" s="1"/>
</calcChain>
</file>

<file path=xl/sharedStrings.xml><?xml version="1.0" encoding="utf-8"?>
<sst xmlns="http://schemas.openxmlformats.org/spreadsheetml/2006/main" count="22" uniqueCount="19">
  <si>
    <t>תאריך / יום</t>
  </si>
  <si>
    <t>שעת כניסה</t>
  </si>
  <si>
    <t>שעת יציאה</t>
  </si>
  <si>
    <t>יום בשבוע</t>
  </si>
  <si>
    <t>סה"כ שעות</t>
  </si>
  <si>
    <t>שעות רגילות</t>
  </si>
  <si>
    <t>שעות נוספות</t>
  </si>
  <si>
    <t>כללי שעות נוספות</t>
  </si>
  <si>
    <t>יומי</t>
  </si>
  <si>
    <t>גבול שעות</t>
  </si>
  <si>
    <t>מחיר לשעה</t>
  </si>
  <si>
    <t>כן</t>
  </si>
  <si>
    <t>סה"כ לתשלום</t>
  </si>
  <si>
    <t>שעות חופשה</t>
  </si>
  <si>
    <t>שעות מחלה</t>
  </si>
  <si>
    <t>מחלה</t>
  </si>
  <si>
    <t>חופשה</t>
  </si>
  <si>
    <t>סה"כ תשלום לעובד</t>
  </si>
  <si>
    <r>
      <t xml:space="preserve">זמן הפסקה </t>
    </r>
    <r>
      <rPr>
        <sz val="8"/>
        <color theme="1"/>
        <rFont val="Arial"/>
        <family val="2"/>
        <scheme val="minor"/>
      </rPr>
      <t>בדקות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</si>
</sst>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 &quot;₪&quot;\ * #,##0.00_ ;_ &quot;₪&quot;\ * \-#,##0.00_ ;_ &quot;₪&quot;\ * &quot;-&quot;??_ ;_ @_ "/>
    <numFmt numFmtId="164" formatCode="ddd\ dd/mm"/>
    <numFmt numFmtId="165" formatCode="dddd"/>
    <numFmt numFmtId="166" formatCode="[$-409]h:mm\ AM/PM;@"/>
    <numFmt numFmtId="167" formatCode="0.0"/>
    <numFmt numFmtId="168" formatCode="_ &quot;₪&quot;\ * #,##0_ ;_ &quot;₪&quot;\ * \-#,##0_ ;_ &quot;₪&quot;\ * &quot;-&quot;??_ ;_ @_ "/>
    <numFmt numFmtId="169" formatCode="[$-1010000]d/m/yy;@"/>
  </numFmts>
  <fonts count="12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0"/>
      <color indexed="22"/>
      <name val="Trebuchet MS"/>
      <family val="2"/>
    </font>
    <font>
      <sz val="8"/>
      <name val="Trebuchet MS"/>
      <family val="2"/>
    </font>
    <font>
      <sz val="11"/>
      <name val="Arial"/>
      <family val="2"/>
      <charset val="177"/>
      <scheme val="minor"/>
    </font>
    <font>
      <sz val="11"/>
      <color theme="0" tint="-0.249977111117893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9"/>
      <name val="Trebuchet MS"/>
      <family val="2"/>
    </font>
    <font>
      <sz val="9"/>
      <name val="Trebuchet MS"/>
      <family val="2"/>
    </font>
    <font>
      <b/>
      <sz val="14"/>
      <color theme="5" tint="-0.249977111117893"/>
      <name val="Arial"/>
      <family val="2"/>
      <scheme val="minor"/>
    </font>
    <font>
      <b/>
      <sz val="11"/>
      <color theme="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14" fontId="0" fillId="0" borderId="0" xfId="0" applyNumberFormat="1"/>
    <xf numFmtId="0" fontId="0" fillId="0" borderId="0" xfId="0" applyAlignment="1">
      <alignment vertical="center" wrapText="1"/>
    </xf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66" fontId="0" fillId="0" borderId="0" xfId="0" applyNumberFormat="1"/>
    <xf numFmtId="0" fontId="0" fillId="0" borderId="0" xfId="0" applyNumberFormat="1"/>
    <xf numFmtId="2" fontId="0" fillId="0" borderId="0" xfId="0" applyNumberFormat="1"/>
    <xf numFmtId="0" fontId="5" fillId="0" borderId="0" xfId="0" applyFont="1"/>
    <xf numFmtId="0" fontId="2" fillId="0" borderId="6" xfId="0" applyFont="1" applyBorder="1" applyAlignment="1" applyProtection="1">
      <alignment vertical="center"/>
      <protection locked="0"/>
    </xf>
    <xf numFmtId="0" fontId="3" fillId="0" borderId="9" xfId="0" applyFont="1" applyBorder="1" applyAlignment="1" applyProtection="1">
      <alignment vertical="center"/>
    </xf>
    <xf numFmtId="169" fontId="5" fillId="0" borderId="0" xfId="0" applyNumberFormat="1" applyFont="1"/>
    <xf numFmtId="0" fontId="5" fillId="0" borderId="0" xfId="0" applyFont="1" applyAlignment="1">
      <alignment horizontal="center"/>
    </xf>
    <xf numFmtId="168" fontId="6" fillId="0" borderId="8" xfId="1" applyNumberFormat="1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8" fontId="0" fillId="0" borderId="0" xfId="1" applyNumberFormat="1" applyFont="1" applyBorder="1" applyAlignment="1">
      <alignment vertical="center"/>
    </xf>
    <xf numFmtId="168" fontId="0" fillId="0" borderId="6" xfId="1" applyNumberFormat="1" applyFont="1" applyBorder="1" applyAlignment="1">
      <alignment vertical="center"/>
    </xf>
    <xf numFmtId="0" fontId="0" fillId="0" borderId="9" xfId="0" applyBorder="1" applyAlignment="1">
      <alignment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right" vertical="center"/>
    </xf>
    <xf numFmtId="0" fontId="9" fillId="0" borderId="7" xfId="0" applyFont="1" applyBorder="1" applyAlignment="1" applyProtection="1">
      <alignment horizontal="right" vertical="center"/>
    </xf>
    <xf numFmtId="2" fontId="0" fillId="0" borderId="0" xfId="0" applyNumberFormat="1" applyBorder="1" applyAlignment="1">
      <alignment vertical="center"/>
    </xf>
    <xf numFmtId="2" fontId="0" fillId="0" borderId="6" xfId="0" applyNumberFormat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 wrapText="1"/>
    </xf>
    <xf numFmtId="166" fontId="0" fillId="3" borderId="0" xfId="0" applyNumberFormat="1" applyFill="1"/>
    <xf numFmtId="0" fontId="0" fillId="3" borderId="0" xfId="0" applyNumberFormat="1" applyFill="1"/>
    <xf numFmtId="14" fontId="0" fillId="3" borderId="0" xfId="0" applyNumberFormat="1" applyFill="1"/>
    <xf numFmtId="165" fontId="0" fillId="3" borderId="0" xfId="0" applyNumberFormat="1" applyFill="1"/>
    <xf numFmtId="2" fontId="0" fillId="3" borderId="0" xfId="0" applyNumberFormat="1" applyFill="1"/>
    <xf numFmtId="0" fontId="0" fillId="3" borderId="0" xfId="0" applyFill="1"/>
    <xf numFmtId="0" fontId="0" fillId="0" borderId="0" xfId="0" applyAlignment="1">
      <alignment vertical="center"/>
    </xf>
    <xf numFmtId="0" fontId="11" fillId="4" borderId="11" xfId="0" applyFont="1" applyFill="1" applyBorder="1" applyAlignment="1">
      <alignment vertical="center"/>
    </xf>
    <xf numFmtId="168" fontId="11" fillId="4" borderId="12" xfId="1" applyNumberFormat="1" applyFont="1" applyFill="1" applyBorder="1" applyAlignment="1">
      <alignment vertical="center"/>
    </xf>
    <xf numFmtId="168" fontId="11" fillId="4" borderId="13" xfId="1" applyNumberFormat="1" applyFont="1" applyFill="1" applyBorder="1" applyAlignment="1">
      <alignment vertical="center"/>
    </xf>
    <xf numFmtId="0" fontId="6" fillId="5" borderId="2" xfId="0" applyFont="1" applyFill="1" applyBorder="1" applyAlignment="1">
      <alignment horizontal="center" vertical="center"/>
    </xf>
    <xf numFmtId="167" fontId="6" fillId="5" borderId="3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20" fontId="0" fillId="3" borderId="0" xfId="0" applyNumberFormat="1" applyFill="1"/>
    <xf numFmtId="0" fontId="10" fillId="0" borderId="0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14">
    <dxf>
      <fill>
        <patternFill patternType="solid">
          <fgColor indexed="64"/>
          <bgColor rgb="FFF3F3F3"/>
        </patternFill>
      </fill>
    </dxf>
    <dxf>
      <fill>
        <patternFill patternType="solid">
          <fgColor indexed="64"/>
          <bgColor rgb="FFF3F3F3"/>
        </patternFill>
      </fill>
    </dxf>
    <dxf>
      <numFmt numFmtId="2" formatCode="0.00"/>
      <fill>
        <patternFill patternType="solid">
          <fgColor indexed="64"/>
          <bgColor rgb="FFF3F3F3"/>
        </patternFill>
      </fill>
    </dxf>
    <dxf>
      <numFmt numFmtId="2" formatCode="0.00"/>
      <fill>
        <patternFill patternType="solid">
          <fgColor indexed="64"/>
          <bgColor rgb="FFF3F3F3"/>
        </patternFill>
      </fill>
    </dxf>
    <dxf>
      <numFmt numFmtId="2" formatCode="0.00"/>
      <fill>
        <patternFill patternType="solid">
          <fgColor indexed="64"/>
          <bgColor rgb="FFF3F3F3"/>
        </patternFill>
      </fill>
    </dxf>
    <dxf>
      <numFmt numFmtId="166" formatCode="[$-409]h:mm\ AM/PM;@"/>
      <fill>
        <patternFill patternType="solid">
          <fgColor indexed="64"/>
          <bgColor rgb="FFF3F3F3"/>
        </patternFill>
      </fill>
    </dxf>
    <dxf>
      <numFmt numFmtId="0" formatCode="General"/>
      <fill>
        <patternFill patternType="solid">
          <fgColor indexed="64"/>
          <bgColor rgb="FFF3F3F3"/>
        </patternFill>
      </fill>
    </dxf>
    <dxf>
      <numFmt numFmtId="166" formatCode="[$-409]h:mm\ AM/PM;@"/>
      <fill>
        <patternFill patternType="solid">
          <fgColor indexed="64"/>
          <bgColor rgb="FFF3F3F3"/>
        </patternFill>
      </fill>
    </dxf>
    <dxf>
      <numFmt numFmtId="165" formatCode="dddd"/>
      <fill>
        <patternFill patternType="solid">
          <fgColor indexed="64"/>
          <bgColor rgb="FFF3F3F3"/>
        </patternFill>
      </fill>
    </dxf>
    <dxf>
      <numFmt numFmtId="19" formatCode="dd/mm/yyyy"/>
      <fill>
        <patternFill patternType="solid">
          <fgColor indexed="64"/>
          <bgColor rgb="FFF3F3F3"/>
        </patternFill>
      </fill>
    </dxf>
    <dxf>
      <border outline="0">
        <top style="medium">
          <color indexed="64"/>
        </top>
      </border>
    </dxf>
    <dxf>
      <fill>
        <patternFill patternType="solid">
          <fgColor indexed="64"/>
          <bgColor rgb="FFF3F3F3"/>
        </patternFill>
      </fill>
    </dxf>
    <dxf>
      <border outline="0">
        <bottom style="medium">
          <color indexed="64"/>
        </bottom>
      </border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3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.png"/><Relationship Id="rId1" Type="http://schemas.openxmlformats.org/officeDocument/2006/relationships/hyperlink" Target="https://www.excelent.co.il/" TargetMode="External"/><Relationship Id="rId4" Type="http://schemas.openxmlformats.org/officeDocument/2006/relationships/hyperlink" Target="https://www.excelent.co.il/%D7%97%D7%99%D7%A9%D7%95%D7%91-%D7%A9%D7%A2%D7%95%D7%AA-%D7%A2%D7%91%D7%95%D7%93%D7%94-%D7%91%D7%90%D7%A7%D7%A1%D7%9C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542925</xdr:colOff>
      <xdr:row>0</xdr:row>
      <xdr:rowOff>321002</xdr:rowOff>
    </xdr:from>
    <xdr:to>
      <xdr:col>15</xdr:col>
      <xdr:colOff>93028</xdr:colOff>
      <xdr:row>2</xdr:row>
      <xdr:rowOff>171450</xdr:rowOff>
    </xdr:to>
    <xdr:pic>
      <xdr:nvPicPr>
        <xdr:cNvPr id="6" name="תמונה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17647"/>
        <a:stretch/>
      </xdr:blipFill>
      <xdr:spPr>
        <a:xfrm>
          <a:off x="11226138647" y="321002"/>
          <a:ext cx="1788478" cy="631498"/>
        </a:xfrm>
        <a:prstGeom prst="rect">
          <a:avLst/>
        </a:prstGeom>
      </xdr:spPr>
    </xdr:pic>
    <xdr:clientData/>
  </xdr:twoCellAnchor>
  <xdr:twoCellAnchor>
    <xdr:from>
      <xdr:col>11</xdr:col>
      <xdr:colOff>0</xdr:colOff>
      <xdr:row>3</xdr:row>
      <xdr:rowOff>1</xdr:rowOff>
    </xdr:from>
    <xdr:to>
      <xdr:col>15</xdr:col>
      <xdr:colOff>209551</xdr:colOff>
      <xdr:row>4</xdr:row>
      <xdr:rowOff>0</xdr:rowOff>
    </xdr:to>
    <xdr:sp macro="" textlink="">
      <xdr:nvSpPr>
        <xdr:cNvPr id="2" name="מלבן 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226022124" y="1133476"/>
          <a:ext cx="2447926" cy="352424"/>
        </a:xfrm>
        <a:prstGeom prst="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1" anchor="ctr"/>
        <a:lstStyle/>
        <a:p>
          <a:pPr algn="ctr" rtl="1"/>
          <a:r>
            <a:rPr lang="he-IL" sz="1100" b="1"/>
            <a:t>להוראות שימוש</a:t>
          </a:r>
          <a:r>
            <a:rPr lang="he-IL" sz="1100" b="1" baseline="0"/>
            <a:t> עם הקובץ לחץ כאן</a:t>
          </a:r>
          <a:endParaRPr lang="he-IL" sz="11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טבלה1" displayName="טבלה1" ref="A2:J33" totalsRowShown="0" headerRowDxfId="13" dataDxfId="11" headerRowBorderDxfId="12" tableBorderDxfId="10">
  <autoFilter ref="A2:J33" xr:uid="{00000000-0009-0000-0100-000001000000}"/>
  <tableColumns count="10">
    <tableColumn id="1" xr3:uid="{00000000-0010-0000-0000-000001000000}" name="תאריך / יום" dataDxfId="9"/>
    <tableColumn id="2" xr3:uid="{00000000-0010-0000-0000-000002000000}" name="יום בשבוע" dataDxfId="8">
      <calculatedColumnFormula>A3</calculatedColumnFormula>
    </tableColumn>
    <tableColumn id="3" xr3:uid="{00000000-0010-0000-0000-000003000000}" name="שעת כניסה" dataDxfId="7"/>
    <tableColumn id="4" xr3:uid="{00000000-0010-0000-0000-000004000000}" name="זמן הפסקה בדקות" dataDxfId="6"/>
    <tableColumn id="5" xr3:uid="{00000000-0010-0000-0000-000005000000}" name="שעת יציאה" dataDxfId="5"/>
    <tableColumn id="6" xr3:uid="{00000000-0010-0000-0000-000006000000}" name="סה&quot;כ שעות" dataDxfId="4">
      <calculatedColumnFormula>MROUND(IF((OR(C3="",E3="")),0,IF((E3&lt;C3),((E3-C3)*24)+24,(E3-C3)*24)-D3/60),1/60)+IF(E3&lt;C3,1)</calculatedColumnFormula>
    </tableColumn>
    <tableColumn id="7" xr3:uid="{00000000-0010-0000-0000-000007000000}" name="שעות רגילות" dataDxfId="3">
      <calculatedColumnFormula>F3-H3</calculatedColumnFormula>
    </tableColumn>
    <tableColumn id="8" xr3:uid="{00000000-0010-0000-0000-000008000000}" name="שעות נוספות" dataDxfId="2">
      <calculatedColumnFormula>MAX(IF($S$3,IF(F3&gt;$R$4,F3-$R$4,0)))</calculatedColumnFormula>
    </tableColumn>
    <tableColumn id="9" xr3:uid="{00000000-0010-0000-0000-000009000000}" name="שעות מחלה" dataDxfId="1"/>
    <tableColumn id="10" xr3:uid="{00000000-0010-0000-0000-00000A000000}" name="שעות חופשה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rightToLeft="1" tabSelected="1" topLeftCell="B1" workbookViewId="0">
      <selection activeCell="F37" sqref="F37"/>
    </sheetView>
  </sheetViews>
  <sheetFormatPr defaultRowHeight="27.75" customHeight="1" x14ac:dyDescent="0.2"/>
  <cols>
    <col min="1" max="1" width="13" customWidth="1"/>
    <col min="2" max="2" width="12.75" customWidth="1"/>
    <col min="3" max="3" width="10.875" customWidth="1"/>
    <col min="4" max="4" width="16" customWidth="1"/>
    <col min="5" max="5" width="11" customWidth="1"/>
    <col min="6" max="6" width="11.25" customWidth="1"/>
    <col min="7" max="7" width="11.75" customWidth="1"/>
    <col min="8" max="8" width="11.875" customWidth="1"/>
    <col min="9" max="9" width="11.375" customWidth="1"/>
    <col min="10" max="10" width="12" customWidth="1"/>
    <col min="11" max="11" width="6.875" customWidth="1"/>
    <col min="12" max="12" width="9.875" style="25" bestFit="1" customWidth="1"/>
    <col min="13" max="15" width="6.5" style="25" customWidth="1"/>
    <col min="16" max="16" width="13.875" style="25" customWidth="1"/>
  </cols>
  <sheetData>
    <row r="1" spans="1:19" ht="27.75" customHeight="1" thickBot="1" x14ac:dyDescent="0.25">
      <c r="A1" s="43" t="str">
        <f>CONCATENATE("דוח שעות I6חודשי לחודש"," ",TEXT(DATE(K3,K2,1),"mmmm yyyy"))</f>
        <v>דוח שעות I6חודשי לחודש ינואר 2018</v>
      </c>
      <c r="B1" s="43"/>
      <c r="C1" s="43"/>
      <c r="D1" s="43"/>
      <c r="E1" s="43"/>
      <c r="F1" s="43"/>
      <c r="G1" s="43"/>
      <c r="H1" s="43"/>
      <c r="I1" s="43"/>
      <c r="J1" s="43"/>
      <c r="K1" s="12">
        <v>43374</v>
      </c>
    </row>
    <row r="2" spans="1:19" s="4" customFormat="1" ht="33.75" customHeight="1" x14ac:dyDescent="0.2">
      <c r="A2" s="34" t="s">
        <v>0</v>
      </c>
      <c r="B2" s="34" t="s">
        <v>3</v>
      </c>
      <c r="C2" s="34" t="s">
        <v>1</v>
      </c>
      <c r="D2" s="34" t="s">
        <v>18</v>
      </c>
      <c r="E2" s="34" t="s">
        <v>2</v>
      </c>
      <c r="F2" s="34" t="s">
        <v>4</v>
      </c>
      <c r="G2" s="34" t="s">
        <v>5</v>
      </c>
      <c r="H2" s="34" t="s">
        <v>6</v>
      </c>
      <c r="I2" s="34" t="s">
        <v>14</v>
      </c>
      <c r="J2" s="34" t="s">
        <v>13</v>
      </c>
      <c r="K2" s="13">
        <v>1</v>
      </c>
      <c r="L2" s="26"/>
      <c r="M2" s="26"/>
      <c r="N2" s="26"/>
      <c r="O2" s="26"/>
      <c r="P2" s="26"/>
      <c r="Q2" s="47" t="s">
        <v>7</v>
      </c>
      <c r="R2" s="48"/>
      <c r="S2" s="49"/>
    </row>
    <row r="3" spans="1:19" ht="27.75" customHeight="1" x14ac:dyDescent="0.2">
      <c r="A3" s="30">
        <f>K1</f>
        <v>43374</v>
      </c>
      <c r="B3" s="31">
        <f t="shared" ref="B3:B33" si="0">A3</f>
        <v>43374</v>
      </c>
      <c r="C3" s="28"/>
      <c r="D3" s="29">
        <v>0</v>
      </c>
      <c r="E3" s="28"/>
      <c r="F3" s="32">
        <f t="shared" ref="F3:F33" si="1">MROUND(IF((OR(C3="",E3="")),0,IF((E3&lt;C3),((E3-C3)*24)+24,(E3-C3)*24)-D3/60),1/60)+IF(E3&lt;C3,1)</f>
        <v>0</v>
      </c>
      <c r="G3" s="32">
        <f t="shared" ref="G3:G33" si="2">F3-H3</f>
        <v>0</v>
      </c>
      <c r="H3" s="32">
        <f t="shared" ref="H3:H32" si="3">MAX(IF($S$3,IF(F3&gt;$R$4,F3-$R$4,0)))</f>
        <v>0</v>
      </c>
      <c r="I3" s="33"/>
      <c r="J3" s="33"/>
      <c r="K3" s="9">
        <f>YEAR(K1)</f>
        <v>2018</v>
      </c>
      <c r="Q3" s="21" t="s">
        <v>8</v>
      </c>
      <c r="R3" s="19" t="s">
        <v>11</v>
      </c>
      <c r="S3" s="10" t="b">
        <f>IF(R3="כן",TRUE,FALSE)</f>
        <v>1</v>
      </c>
    </row>
    <row r="4" spans="1:19" s="2" customFormat="1" ht="27.75" customHeight="1" thickBot="1" x14ac:dyDescent="0.25">
      <c r="A4" s="30">
        <f>A3+1</f>
        <v>43375</v>
      </c>
      <c r="B4" s="31">
        <f t="shared" si="0"/>
        <v>43375</v>
      </c>
      <c r="C4" s="28"/>
      <c r="D4" s="29"/>
      <c r="E4" s="28"/>
      <c r="F4" s="32">
        <f t="shared" si="1"/>
        <v>0</v>
      </c>
      <c r="G4" s="32">
        <f t="shared" si="2"/>
        <v>0</v>
      </c>
      <c r="H4" s="32">
        <f t="shared" si="3"/>
        <v>0</v>
      </c>
      <c r="I4" s="33"/>
      <c r="J4" s="33"/>
      <c r="L4" s="25"/>
      <c r="M4" s="25"/>
      <c r="N4" s="25"/>
      <c r="O4" s="25"/>
      <c r="P4" s="27"/>
      <c r="Q4" s="22" t="s">
        <v>9</v>
      </c>
      <c r="R4" s="20">
        <v>8</v>
      </c>
      <c r="S4" s="11"/>
    </row>
    <row r="5" spans="1:19" ht="27.75" customHeight="1" x14ac:dyDescent="0.2">
      <c r="A5" s="30">
        <f>A4+1</f>
        <v>43376</v>
      </c>
      <c r="B5" s="31">
        <f t="shared" si="0"/>
        <v>43376</v>
      </c>
      <c r="C5" s="28"/>
      <c r="D5" s="29"/>
      <c r="E5" s="28"/>
      <c r="F5" s="32">
        <f t="shared" si="1"/>
        <v>0</v>
      </c>
      <c r="G5" s="32">
        <f t="shared" si="2"/>
        <v>0</v>
      </c>
      <c r="H5" s="32">
        <f t="shared" si="3"/>
        <v>0</v>
      </c>
      <c r="I5" s="33"/>
      <c r="J5" s="33"/>
    </row>
    <row r="6" spans="1:19" ht="27.75" customHeight="1" x14ac:dyDescent="0.2">
      <c r="A6" s="30">
        <f>A5+1</f>
        <v>43377</v>
      </c>
      <c r="B6" s="31">
        <f t="shared" si="0"/>
        <v>43377</v>
      </c>
      <c r="C6" s="28"/>
      <c r="D6" s="29"/>
      <c r="E6" s="28"/>
      <c r="F6" s="32">
        <f t="shared" si="1"/>
        <v>0</v>
      </c>
      <c r="G6" s="32">
        <f t="shared" si="2"/>
        <v>0</v>
      </c>
      <c r="H6" s="32">
        <f t="shared" si="3"/>
        <v>0</v>
      </c>
      <c r="I6" s="33"/>
      <c r="J6" s="33"/>
    </row>
    <row r="7" spans="1:19" ht="27.75" customHeight="1" x14ac:dyDescent="0.2">
      <c r="A7" s="30">
        <f t="shared" ref="A7:A33" si="4">A6+1</f>
        <v>43378</v>
      </c>
      <c r="B7" s="31">
        <f t="shared" si="0"/>
        <v>43378</v>
      </c>
      <c r="C7" s="28"/>
      <c r="D7" s="29"/>
      <c r="E7" s="28"/>
      <c r="F7" s="32">
        <f t="shared" si="1"/>
        <v>0</v>
      </c>
      <c r="G7" s="32">
        <f t="shared" si="2"/>
        <v>0</v>
      </c>
      <c r="H7" s="32">
        <f t="shared" si="3"/>
        <v>0</v>
      </c>
      <c r="I7" s="33"/>
      <c r="J7" s="33"/>
    </row>
    <row r="8" spans="1:19" ht="27.75" customHeight="1" x14ac:dyDescent="0.2">
      <c r="A8" s="30">
        <f t="shared" si="4"/>
        <v>43379</v>
      </c>
      <c r="B8" s="31">
        <f t="shared" si="0"/>
        <v>43379</v>
      </c>
      <c r="C8" s="28"/>
      <c r="D8" s="29"/>
      <c r="E8" s="28"/>
      <c r="F8" s="32">
        <f t="shared" si="1"/>
        <v>0</v>
      </c>
      <c r="G8" s="32">
        <f t="shared" si="2"/>
        <v>0</v>
      </c>
      <c r="H8" s="32">
        <f t="shared" si="3"/>
        <v>0</v>
      </c>
      <c r="I8" s="33"/>
      <c r="J8" s="33"/>
    </row>
    <row r="9" spans="1:19" ht="27.75" customHeight="1" x14ac:dyDescent="0.2">
      <c r="A9" s="30">
        <f t="shared" si="4"/>
        <v>43380</v>
      </c>
      <c r="B9" s="31">
        <f t="shared" si="0"/>
        <v>43380</v>
      </c>
      <c r="C9" s="28"/>
      <c r="D9" s="29"/>
      <c r="E9" s="28"/>
      <c r="F9" s="32">
        <f t="shared" si="1"/>
        <v>0</v>
      </c>
      <c r="G9" s="32">
        <f t="shared" si="2"/>
        <v>0</v>
      </c>
      <c r="H9" s="32">
        <f t="shared" si="3"/>
        <v>0</v>
      </c>
      <c r="I9" s="33"/>
      <c r="J9" s="33"/>
    </row>
    <row r="10" spans="1:19" ht="27.75" customHeight="1" x14ac:dyDescent="0.2">
      <c r="A10" s="30">
        <f t="shared" si="4"/>
        <v>43381</v>
      </c>
      <c r="B10" s="31">
        <f t="shared" si="0"/>
        <v>43381</v>
      </c>
      <c r="C10" s="28"/>
      <c r="D10" s="29"/>
      <c r="E10" s="28"/>
      <c r="F10" s="32">
        <f t="shared" si="1"/>
        <v>0</v>
      </c>
      <c r="G10" s="32">
        <f t="shared" si="2"/>
        <v>0</v>
      </c>
      <c r="H10" s="32">
        <f t="shared" si="3"/>
        <v>0</v>
      </c>
      <c r="I10" s="33"/>
      <c r="J10" s="33"/>
    </row>
    <row r="11" spans="1:19" ht="27.75" customHeight="1" x14ac:dyDescent="0.2">
      <c r="A11" s="30">
        <f t="shared" si="4"/>
        <v>43382</v>
      </c>
      <c r="B11" s="31">
        <f t="shared" si="0"/>
        <v>43382</v>
      </c>
      <c r="C11" s="28"/>
      <c r="D11" s="29"/>
      <c r="E11" s="28"/>
      <c r="F11" s="32">
        <f t="shared" si="1"/>
        <v>0</v>
      </c>
      <c r="G11" s="32">
        <f t="shared" si="2"/>
        <v>0</v>
      </c>
      <c r="H11" s="32">
        <f t="shared" si="3"/>
        <v>0</v>
      </c>
      <c r="I11" s="33"/>
      <c r="J11" s="33"/>
    </row>
    <row r="12" spans="1:19" ht="27.75" customHeight="1" x14ac:dyDescent="0.2">
      <c r="A12" s="30">
        <f t="shared" si="4"/>
        <v>43383</v>
      </c>
      <c r="B12" s="31">
        <f t="shared" si="0"/>
        <v>43383</v>
      </c>
      <c r="C12" s="28"/>
      <c r="D12" s="29"/>
      <c r="E12" s="28"/>
      <c r="F12" s="32">
        <f t="shared" si="1"/>
        <v>0</v>
      </c>
      <c r="G12" s="32">
        <f t="shared" si="2"/>
        <v>0</v>
      </c>
      <c r="H12" s="32">
        <f t="shared" si="3"/>
        <v>0</v>
      </c>
      <c r="I12" s="33"/>
      <c r="J12" s="33"/>
    </row>
    <row r="13" spans="1:19" ht="27.75" customHeight="1" x14ac:dyDescent="0.2">
      <c r="A13" s="30">
        <f t="shared" si="4"/>
        <v>43384</v>
      </c>
      <c r="B13" s="31">
        <f t="shared" si="0"/>
        <v>43384</v>
      </c>
      <c r="C13" s="28"/>
      <c r="D13" s="29"/>
      <c r="E13" s="28"/>
      <c r="F13" s="32">
        <f t="shared" si="1"/>
        <v>0</v>
      </c>
      <c r="G13" s="32">
        <f t="shared" si="2"/>
        <v>0</v>
      </c>
      <c r="H13" s="32">
        <f t="shared" si="3"/>
        <v>0</v>
      </c>
      <c r="I13" s="33"/>
      <c r="J13" s="33"/>
    </row>
    <row r="14" spans="1:19" ht="27.75" customHeight="1" x14ac:dyDescent="0.2">
      <c r="A14" s="30">
        <f t="shared" si="4"/>
        <v>43385</v>
      </c>
      <c r="B14" s="31">
        <f t="shared" si="0"/>
        <v>43385</v>
      </c>
      <c r="C14" s="28"/>
      <c r="D14" s="29"/>
      <c r="E14" s="28"/>
      <c r="F14" s="32">
        <f t="shared" si="1"/>
        <v>0</v>
      </c>
      <c r="G14" s="32">
        <f t="shared" si="2"/>
        <v>0</v>
      </c>
      <c r="H14" s="32">
        <f t="shared" si="3"/>
        <v>0</v>
      </c>
      <c r="I14" s="33"/>
      <c r="J14" s="33"/>
    </row>
    <row r="15" spans="1:19" ht="27.75" customHeight="1" x14ac:dyDescent="0.2">
      <c r="A15" s="30">
        <f t="shared" si="4"/>
        <v>43386</v>
      </c>
      <c r="B15" s="31">
        <f t="shared" si="0"/>
        <v>43386</v>
      </c>
      <c r="C15" s="28"/>
      <c r="D15" s="42"/>
      <c r="E15" s="28"/>
      <c r="F15" s="32">
        <f t="shared" si="1"/>
        <v>0</v>
      </c>
      <c r="G15" s="32">
        <f t="shared" si="2"/>
        <v>0</v>
      </c>
      <c r="H15" s="32">
        <f t="shared" si="3"/>
        <v>0</v>
      </c>
      <c r="I15" s="33"/>
      <c r="J15" s="33"/>
    </row>
    <row r="16" spans="1:19" ht="27.75" customHeight="1" x14ac:dyDescent="0.2">
      <c r="A16" s="30">
        <f t="shared" si="4"/>
        <v>43387</v>
      </c>
      <c r="B16" s="31">
        <f t="shared" si="0"/>
        <v>43387</v>
      </c>
      <c r="C16" s="28"/>
      <c r="D16" s="29"/>
      <c r="E16" s="28"/>
      <c r="F16" s="32">
        <f t="shared" si="1"/>
        <v>0</v>
      </c>
      <c r="G16" s="32">
        <f t="shared" si="2"/>
        <v>0</v>
      </c>
      <c r="H16" s="32">
        <f t="shared" si="3"/>
        <v>0</v>
      </c>
      <c r="I16" s="33"/>
      <c r="J16" s="33"/>
    </row>
    <row r="17" spans="1:10" ht="27.75" customHeight="1" x14ac:dyDescent="0.2">
      <c r="A17" s="30">
        <f t="shared" si="4"/>
        <v>43388</v>
      </c>
      <c r="B17" s="31">
        <f t="shared" si="0"/>
        <v>43388</v>
      </c>
      <c r="C17" s="28"/>
      <c r="D17" s="29"/>
      <c r="E17" s="28"/>
      <c r="F17" s="32">
        <f t="shared" si="1"/>
        <v>0</v>
      </c>
      <c r="G17" s="32">
        <f t="shared" si="2"/>
        <v>0</v>
      </c>
      <c r="H17" s="32">
        <f t="shared" si="3"/>
        <v>0</v>
      </c>
      <c r="I17" s="33"/>
      <c r="J17" s="33"/>
    </row>
    <row r="18" spans="1:10" ht="27.75" customHeight="1" x14ac:dyDescent="0.2">
      <c r="A18" s="30">
        <f t="shared" si="4"/>
        <v>43389</v>
      </c>
      <c r="B18" s="31">
        <f t="shared" si="0"/>
        <v>43389</v>
      </c>
      <c r="C18" s="28"/>
      <c r="D18" s="29"/>
      <c r="E18" s="28"/>
      <c r="F18" s="32">
        <f t="shared" si="1"/>
        <v>0</v>
      </c>
      <c r="G18" s="32">
        <f t="shared" si="2"/>
        <v>0</v>
      </c>
      <c r="H18" s="32">
        <f t="shared" si="3"/>
        <v>0</v>
      </c>
      <c r="I18" s="33"/>
      <c r="J18" s="33"/>
    </row>
    <row r="19" spans="1:10" ht="27.75" customHeight="1" x14ac:dyDescent="0.2">
      <c r="A19" s="30">
        <f t="shared" si="4"/>
        <v>43390</v>
      </c>
      <c r="B19" s="31">
        <f t="shared" si="0"/>
        <v>43390</v>
      </c>
      <c r="C19" s="28"/>
      <c r="D19" s="29"/>
      <c r="E19" s="28"/>
      <c r="F19" s="32">
        <f t="shared" si="1"/>
        <v>0</v>
      </c>
      <c r="G19" s="32">
        <f t="shared" si="2"/>
        <v>0</v>
      </c>
      <c r="H19" s="32">
        <f t="shared" si="3"/>
        <v>0</v>
      </c>
      <c r="I19" s="33"/>
      <c r="J19" s="33"/>
    </row>
    <row r="20" spans="1:10" ht="27.75" customHeight="1" x14ac:dyDescent="0.2">
      <c r="A20" s="30">
        <f t="shared" si="4"/>
        <v>43391</v>
      </c>
      <c r="B20" s="31">
        <f t="shared" si="0"/>
        <v>43391</v>
      </c>
      <c r="C20" s="28"/>
      <c r="D20" s="29"/>
      <c r="E20" s="28"/>
      <c r="F20" s="32">
        <f t="shared" si="1"/>
        <v>0</v>
      </c>
      <c r="G20" s="32">
        <f t="shared" si="2"/>
        <v>0</v>
      </c>
      <c r="H20" s="32">
        <f t="shared" si="3"/>
        <v>0</v>
      </c>
      <c r="I20" s="33"/>
      <c r="J20" s="33"/>
    </row>
    <row r="21" spans="1:10" ht="27.75" customHeight="1" x14ac:dyDescent="0.2">
      <c r="A21" s="30">
        <f t="shared" si="4"/>
        <v>43392</v>
      </c>
      <c r="B21" s="31">
        <f t="shared" si="0"/>
        <v>43392</v>
      </c>
      <c r="C21" s="28"/>
      <c r="D21" s="29"/>
      <c r="E21" s="28"/>
      <c r="F21" s="32">
        <f t="shared" si="1"/>
        <v>0</v>
      </c>
      <c r="G21" s="32">
        <f t="shared" si="2"/>
        <v>0</v>
      </c>
      <c r="H21" s="32">
        <f t="shared" si="3"/>
        <v>0</v>
      </c>
      <c r="I21" s="33"/>
      <c r="J21" s="33"/>
    </row>
    <row r="22" spans="1:10" ht="27.75" customHeight="1" x14ac:dyDescent="0.2">
      <c r="A22" s="30">
        <f t="shared" si="4"/>
        <v>43393</v>
      </c>
      <c r="B22" s="31">
        <f t="shared" si="0"/>
        <v>43393</v>
      </c>
      <c r="C22" s="28"/>
      <c r="D22" s="29"/>
      <c r="E22" s="28"/>
      <c r="F22" s="32">
        <f t="shared" si="1"/>
        <v>0</v>
      </c>
      <c r="G22" s="32">
        <f t="shared" si="2"/>
        <v>0</v>
      </c>
      <c r="H22" s="32">
        <f t="shared" si="3"/>
        <v>0</v>
      </c>
      <c r="I22" s="33"/>
      <c r="J22" s="33"/>
    </row>
    <row r="23" spans="1:10" ht="27.75" customHeight="1" x14ac:dyDescent="0.2">
      <c r="A23" s="30">
        <f t="shared" si="4"/>
        <v>43394</v>
      </c>
      <c r="B23" s="31">
        <f t="shared" si="0"/>
        <v>43394</v>
      </c>
      <c r="C23" s="28"/>
      <c r="D23" s="29"/>
      <c r="E23" s="28"/>
      <c r="F23" s="32">
        <f t="shared" si="1"/>
        <v>0</v>
      </c>
      <c r="G23" s="32">
        <f t="shared" si="2"/>
        <v>0</v>
      </c>
      <c r="H23" s="32">
        <f t="shared" si="3"/>
        <v>0</v>
      </c>
      <c r="I23" s="33"/>
      <c r="J23" s="33"/>
    </row>
    <row r="24" spans="1:10" ht="27.75" customHeight="1" x14ac:dyDescent="0.2">
      <c r="A24" s="30">
        <f t="shared" si="4"/>
        <v>43395</v>
      </c>
      <c r="B24" s="31">
        <f t="shared" si="0"/>
        <v>43395</v>
      </c>
      <c r="C24" s="28"/>
      <c r="D24" s="29"/>
      <c r="E24" s="28"/>
      <c r="F24" s="32">
        <f t="shared" si="1"/>
        <v>0</v>
      </c>
      <c r="G24" s="32">
        <f t="shared" si="2"/>
        <v>0</v>
      </c>
      <c r="H24" s="32">
        <f t="shared" si="3"/>
        <v>0</v>
      </c>
      <c r="I24" s="33"/>
      <c r="J24" s="33"/>
    </row>
    <row r="25" spans="1:10" ht="27.75" customHeight="1" x14ac:dyDescent="0.2">
      <c r="A25" s="30">
        <f t="shared" si="4"/>
        <v>43396</v>
      </c>
      <c r="B25" s="31">
        <f t="shared" si="0"/>
        <v>43396</v>
      </c>
      <c r="C25" s="28"/>
      <c r="D25" s="29"/>
      <c r="E25" s="28"/>
      <c r="F25" s="32">
        <f t="shared" si="1"/>
        <v>0</v>
      </c>
      <c r="G25" s="32">
        <f t="shared" si="2"/>
        <v>0</v>
      </c>
      <c r="H25" s="32">
        <f t="shared" si="3"/>
        <v>0</v>
      </c>
      <c r="I25" s="33"/>
      <c r="J25" s="33"/>
    </row>
    <row r="26" spans="1:10" ht="27.75" customHeight="1" x14ac:dyDescent="0.2">
      <c r="A26" s="30">
        <f t="shared" si="4"/>
        <v>43397</v>
      </c>
      <c r="B26" s="31">
        <f t="shared" si="0"/>
        <v>43397</v>
      </c>
      <c r="C26" s="28"/>
      <c r="D26" s="29"/>
      <c r="E26" s="28"/>
      <c r="F26" s="32">
        <f t="shared" si="1"/>
        <v>0</v>
      </c>
      <c r="G26" s="32">
        <f t="shared" si="2"/>
        <v>0</v>
      </c>
      <c r="H26" s="32">
        <f t="shared" si="3"/>
        <v>0</v>
      </c>
      <c r="I26" s="33"/>
      <c r="J26" s="33"/>
    </row>
    <row r="27" spans="1:10" ht="27.75" customHeight="1" x14ac:dyDescent="0.2">
      <c r="A27" s="30">
        <f t="shared" si="4"/>
        <v>43398</v>
      </c>
      <c r="B27" s="31">
        <f t="shared" si="0"/>
        <v>43398</v>
      </c>
      <c r="C27" s="28"/>
      <c r="D27" s="29"/>
      <c r="E27" s="28"/>
      <c r="F27" s="32">
        <f t="shared" si="1"/>
        <v>0</v>
      </c>
      <c r="G27" s="32">
        <f t="shared" si="2"/>
        <v>0</v>
      </c>
      <c r="H27" s="32">
        <f t="shared" si="3"/>
        <v>0</v>
      </c>
      <c r="I27" s="33"/>
      <c r="J27" s="33"/>
    </row>
    <row r="28" spans="1:10" ht="27.75" customHeight="1" x14ac:dyDescent="0.2">
      <c r="A28" s="30">
        <f t="shared" si="4"/>
        <v>43399</v>
      </c>
      <c r="B28" s="31">
        <f t="shared" si="0"/>
        <v>43399</v>
      </c>
      <c r="C28" s="28"/>
      <c r="D28" s="29"/>
      <c r="E28" s="28"/>
      <c r="F28" s="32">
        <f t="shared" si="1"/>
        <v>0</v>
      </c>
      <c r="G28" s="32">
        <f t="shared" si="2"/>
        <v>0</v>
      </c>
      <c r="H28" s="32">
        <f t="shared" si="3"/>
        <v>0</v>
      </c>
      <c r="I28" s="33"/>
      <c r="J28" s="33"/>
    </row>
    <row r="29" spans="1:10" ht="27.75" customHeight="1" x14ac:dyDescent="0.2">
      <c r="A29" s="30">
        <f t="shared" si="4"/>
        <v>43400</v>
      </c>
      <c r="B29" s="31">
        <f t="shared" si="0"/>
        <v>43400</v>
      </c>
      <c r="C29" s="28"/>
      <c r="D29" s="29"/>
      <c r="E29" s="28"/>
      <c r="F29" s="32">
        <f t="shared" si="1"/>
        <v>0</v>
      </c>
      <c r="G29" s="32">
        <f t="shared" si="2"/>
        <v>0</v>
      </c>
      <c r="H29" s="32">
        <f t="shared" si="3"/>
        <v>0</v>
      </c>
      <c r="I29" s="33"/>
      <c r="J29" s="33"/>
    </row>
    <row r="30" spans="1:10" ht="27.75" customHeight="1" x14ac:dyDescent="0.2">
      <c r="A30" s="30">
        <f t="shared" si="4"/>
        <v>43401</v>
      </c>
      <c r="B30" s="31">
        <f t="shared" si="0"/>
        <v>43401</v>
      </c>
      <c r="C30" s="28"/>
      <c r="D30" s="29"/>
      <c r="E30" s="28"/>
      <c r="F30" s="32">
        <f t="shared" si="1"/>
        <v>0</v>
      </c>
      <c r="G30" s="32">
        <f t="shared" si="2"/>
        <v>0</v>
      </c>
      <c r="H30" s="32">
        <f t="shared" si="3"/>
        <v>0</v>
      </c>
      <c r="I30" s="33"/>
      <c r="J30" s="33"/>
    </row>
    <row r="31" spans="1:10" ht="27.75" customHeight="1" x14ac:dyDescent="0.2">
      <c r="A31" s="30">
        <f t="shared" si="4"/>
        <v>43402</v>
      </c>
      <c r="B31" s="31">
        <f t="shared" si="0"/>
        <v>43402</v>
      </c>
      <c r="C31" s="28"/>
      <c r="D31" s="29"/>
      <c r="E31" s="28"/>
      <c r="F31" s="32">
        <f t="shared" si="1"/>
        <v>0</v>
      </c>
      <c r="G31" s="32">
        <f t="shared" si="2"/>
        <v>0</v>
      </c>
      <c r="H31" s="32">
        <f t="shared" si="3"/>
        <v>0</v>
      </c>
      <c r="I31" s="33"/>
      <c r="J31" s="33"/>
    </row>
    <row r="32" spans="1:10" ht="27.75" customHeight="1" x14ac:dyDescent="0.2">
      <c r="A32" s="30">
        <f t="shared" si="4"/>
        <v>43403</v>
      </c>
      <c r="B32" s="31">
        <f t="shared" si="0"/>
        <v>43403</v>
      </c>
      <c r="C32" s="28"/>
      <c r="D32" s="29"/>
      <c r="E32" s="28"/>
      <c r="F32" s="32">
        <f t="shared" si="1"/>
        <v>0</v>
      </c>
      <c r="G32" s="32">
        <f t="shared" si="2"/>
        <v>0</v>
      </c>
      <c r="H32" s="32">
        <f t="shared" si="3"/>
        <v>0</v>
      </c>
      <c r="I32" s="33"/>
      <c r="J32" s="33"/>
    </row>
    <row r="33" spans="1:10" ht="27.75" customHeight="1" x14ac:dyDescent="0.2">
      <c r="A33" s="30">
        <f t="shared" si="4"/>
        <v>43404</v>
      </c>
      <c r="B33" s="31">
        <f t="shared" si="0"/>
        <v>43404</v>
      </c>
      <c r="C33" s="28"/>
      <c r="D33" s="29"/>
      <c r="E33" s="28"/>
      <c r="F33" s="32">
        <f t="shared" si="1"/>
        <v>0</v>
      </c>
      <c r="G33" s="32">
        <f t="shared" si="2"/>
        <v>0</v>
      </c>
      <c r="H33" s="32">
        <v>0</v>
      </c>
      <c r="I33" s="33"/>
      <c r="J33" s="33"/>
    </row>
    <row r="34" spans="1:10" ht="27.75" customHeight="1" thickBot="1" x14ac:dyDescent="0.25">
      <c r="A34" s="1"/>
      <c r="B34" s="5"/>
      <c r="C34" s="6"/>
      <c r="D34" s="7"/>
      <c r="E34" s="6"/>
      <c r="F34" s="8"/>
      <c r="G34" s="8"/>
      <c r="H34" s="8"/>
    </row>
    <row r="35" spans="1:10" ht="27.75" customHeight="1" x14ac:dyDescent="0.2">
      <c r="A35" s="3"/>
      <c r="B35" s="3"/>
      <c r="D35" s="7"/>
      <c r="F35" s="38"/>
      <c r="G35" s="39" t="s">
        <v>5</v>
      </c>
      <c r="H35" s="39" t="s">
        <v>6</v>
      </c>
      <c r="I35" s="40" t="s">
        <v>15</v>
      </c>
      <c r="J35" s="41" t="s">
        <v>16</v>
      </c>
    </row>
    <row r="36" spans="1:10" ht="27.75" customHeight="1" x14ac:dyDescent="0.2">
      <c r="A36" s="3"/>
      <c r="B36" s="3"/>
      <c r="D36" s="7"/>
      <c r="F36" s="15" t="s">
        <v>4</v>
      </c>
      <c r="G36" s="23">
        <f>SUM(G3:G34)</f>
        <v>0</v>
      </c>
      <c r="H36" s="23">
        <f>SUM(H3:H34)</f>
        <v>0</v>
      </c>
      <c r="I36" s="23">
        <f>SUM(I3:I34)</f>
        <v>0</v>
      </c>
      <c r="J36" s="24">
        <f>SUM(J3:J34)</f>
        <v>0</v>
      </c>
    </row>
    <row r="37" spans="1:10" ht="27.75" customHeight="1" thickBot="1" x14ac:dyDescent="0.25">
      <c r="A37" s="3"/>
      <c r="B37" s="3"/>
      <c r="F37" s="15" t="s">
        <v>10</v>
      </c>
      <c r="G37" s="16">
        <v>29.5</v>
      </c>
      <c r="H37" s="16">
        <f>G37*1.5</f>
        <v>44.25</v>
      </c>
      <c r="I37" s="16">
        <v>28</v>
      </c>
      <c r="J37" s="17">
        <v>28</v>
      </c>
    </row>
    <row r="38" spans="1:10" ht="27.75" customHeight="1" thickBot="1" x14ac:dyDescent="0.25">
      <c r="A38" s="3"/>
      <c r="B38" s="3"/>
      <c r="F38" s="35" t="s">
        <v>12</v>
      </c>
      <c r="G38" s="36">
        <f>ROUND(G37*G36,2)</f>
        <v>0</v>
      </c>
      <c r="H38" s="36">
        <f>ROUND(H37*H36,2)</f>
        <v>0</v>
      </c>
      <c r="I38" s="36">
        <f t="shared" ref="I38:J38" si="5">ROUND(I37*I36,2)</f>
        <v>0</v>
      </c>
      <c r="J38" s="37">
        <f t="shared" si="5"/>
        <v>0</v>
      </c>
    </row>
    <row r="39" spans="1:10" ht="27.75" customHeight="1" thickBot="1" x14ac:dyDescent="0.25">
      <c r="F39" s="44" t="s">
        <v>17</v>
      </c>
      <c r="G39" s="45"/>
      <c r="H39" s="46"/>
      <c r="I39" s="14">
        <f>SUM(G38:J38)</f>
        <v>0</v>
      </c>
      <c r="J39" s="18"/>
    </row>
  </sheetData>
  <mergeCells count="3">
    <mergeCell ref="A1:J1"/>
    <mergeCell ref="F39:H39"/>
    <mergeCell ref="Q2:S2"/>
  </mergeCells>
  <dataValidations disablePrompts="1" count="1">
    <dataValidation type="list" allowBlank="1" showInputMessage="1" showErrorMessage="1" sqref="R3" xr:uid="{00000000-0002-0000-0000-000000000000}">
      <formula1>#REF!</formula1>
    </dataValidation>
  </dataValidations>
  <pageMargins left="0.7" right="0.7" top="0.75" bottom="0.75" header="0.3" footer="0.3"/>
  <pageSetup paperSize="9" orientation="portrait" r:id="rId1"/>
  <ignoredErrors>
    <ignoredError sqref="S3" unlockedFormula="1"/>
  </ignoredError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user</cp:lastModifiedBy>
  <dcterms:created xsi:type="dcterms:W3CDTF">2017-06-04T20:20:12Z</dcterms:created>
  <dcterms:modified xsi:type="dcterms:W3CDTF">2018-10-18T10:57:31Z</dcterms:modified>
</cp:coreProperties>
</file>